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B-ADESINA\Desktop\LOCAL 2019 STUDY TEXT\PILOTS FOR LOCAL TEXTS\CASE STUDY PILOT\"/>
    </mc:Choice>
  </mc:AlternateContent>
  <xr:revisionPtr revIDLastSave="0" documentId="13_ncr:1_{C8F967E7-FE8E-46D2-8D7E-08137B9D0242}" xr6:coauthVersionLast="36" xr6:coauthVersionMax="43" xr10:uidLastSave="{00000000-0000-0000-0000-000000000000}"/>
  <bookViews>
    <workbookView xWindow="-120" yWindow="-120" windowWidth="20730" windowHeight="11160" firstSheet="3" activeTab="6" xr2:uid="{00000000-000D-0000-FFFF-FFFF00000000}"/>
  </bookViews>
  <sheets>
    <sheet name="Front page" sheetId="6" r:id="rId1"/>
    <sheet name="Exc. Summary" sheetId="13" r:id="rId2"/>
    <sheet name="Requirement 1" sheetId="7" r:id="rId3"/>
    <sheet name="Requirement 2" sheetId="5" r:id="rId4"/>
    <sheet name="Overall" sheetId="8" r:id="rId5"/>
    <sheet name="Fin stat analysis" sheetId="2" r:id="rId6"/>
    <sheet name="Evaluation of LH contract" sheetId="10" r:id="rId7"/>
    <sheet name="Eva. of QR health bar" sheetId="11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1" l="1"/>
  <c r="I26" i="11"/>
  <c r="I28" i="11" s="1"/>
  <c r="I24" i="11"/>
  <c r="I25" i="11"/>
  <c r="I23" i="11"/>
  <c r="G24" i="11"/>
  <c r="G26" i="11" s="1"/>
  <c r="G25" i="11"/>
  <c r="G23" i="11"/>
  <c r="D24" i="11"/>
  <c r="D26" i="11" s="1"/>
  <c r="D25" i="11"/>
  <c r="D23" i="11"/>
  <c r="D11" i="11"/>
  <c r="D13" i="11" s="1"/>
  <c r="C9" i="11"/>
  <c r="D6" i="2"/>
  <c r="D7" i="2"/>
  <c r="G30" i="11" l="1"/>
  <c r="G35" i="11" s="1"/>
  <c r="G28" i="11"/>
  <c r="G36" i="11" s="1"/>
  <c r="D28" i="11"/>
  <c r="D36" i="11" s="1"/>
  <c r="D30" i="11"/>
  <c r="D35" i="11" s="1"/>
  <c r="I30" i="11"/>
  <c r="I35" i="11" s="1"/>
  <c r="I36" i="11" s="1"/>
  <c r="E19" i="10"/>
  <c r="C13" i="10"/>
  <c r="D13" i="10"/>
  <c r="E11" i="10"/>
  <c r="E12" i="10"/>
  <c r="B33" i="2"/>
  <c r="D27" i="2"/>
  <c r="B27" i="2"/>
  <c r="C27" i="2"/>
  <c r="H22" i="2"/>
  <c r="G22" i="2"/>
  <c r="E22" i="2"/>
  <c r="D22" i="2"/>
  <c r="G17" i="2"/>
  <c r="H17" i="2" s="1"/>
  <c r="E17" i="2"/>
  <c r="D17" i="2"/>
  <c r="F17" i="2"/>
  <c r="C17" i="2"/>
  <c r="B17" i="2"/>
  <c r="F22" i="2"/>
  <c r="C22" i="2"/>
  <c r="B22" i="2"/>
  <c r="F12" i="2"/>
  <c r="C12" i="2"/>
  <c r="E9" i="2"/>
  <c r="E10" i="2"/>
  <c r="E11" i="2"/>
  <c r="G11" i="2"/>
  <c r="H11" i="2" s="1"/>
  <c r="G10" i="2"/>
  <c r="H10" i="2" s="1"/>
  <c r="G9" i="2"/>
  <c r="F7" i="2"/>
  <c r="D9" i="2"/>
  <c r="D10" i="2"/>
  <c r="D11" i="2"/>
  <c r="B12" i="2"/>
  <c r="F21" i="2"/>
  <c r="C21" i="2"/>
  <c r="B21" i="2"/>
  <c r="G20" i="2"/>
  <c r="H20" i="2" s="1"/>
  <c r="D20" i="2"/>
  <c r="E20" i="2" s="1"/>
  <c r="G19" i="2"/>
  <c r="D19" i="2"/>
  <c r="E19" i="2" s="1"/>
  <c r="F16" i="2"/>
  <c r="C16" i="2"/>
  <c r="B16" i="2"/>
  <c r="G15" i="2"/>
  <c r="H15" i="2" s="1"/>
  <c r="D15" i="2"/>
  <c r="E15" i="2" s="1"/>
  <c r="G14" i="2"/>
  <c r="H14" i="2" s="1"/>
  <c r="D14" i="2"/>
  <c r="E14" i="2" s="1"/>
  <c r="G12" i="2"/>
  <c r="H12" i="2" s="1"/>
  <c r="D12" i="2"/>
  <c r="E12" i="2" s="1"/>
  <c r="G8" i="2"/>
  <c r="H8" i="2" s="1"/>
  <c r="D8" i="2"/>
  <c r="E8" i="2" s="1"/>
  <c r="C7" i="2"/>
  <c r="B7" i="2"/>
  <c r="G6" i="2"/>
  <c r="H6" i="2" s="1"/>
  <c r="E6" i="2"/>
  <c r="G5" i="2"/>
  <c r="H5" i="2" s="1"/>
  <c r="D5" i="2"/>
  <c r="E5" i="2" s="1"/>
  <c r="E13" i="10" l="1"/>
  <c r="E14" i="10" s="1"/>
  <c r="E20" i="10" s="1"/>
  <c r="E22" i="10" s="1"/>
  <c r="E24" i="10" s="1"/>
  <c r="G21" i="2"/>
  <c r="H21" i="2" s="1"/>
  <c r="D16" i="2"/>
  <c r="E16" i="2" s="1"/>
  <c r="G7" i="2"/>
  <c r="H7" i="2" s="1"/>
  <c r="H19" i="2"/>
  <c r="D21" i="2"/>
  <c r="E21" i="2" s="1"/>
  <c r="G16" i="2"/>
  <c r="H16" i="2" s="1"/>
  <c r="E7" i="2"/>
</calcChain>
</file>

<file path=xl/sharedStrings.xml><?xml version="1.0" encoding="utf-8"?>
<sst xmlns="http://schemas.openxmlformats.org/spreadsheetml/2006/main" count="552" uniqueCount="340">
  <si>
    <t>First Marking</t>
  </si>
  <si>
    <t>DATE</t>
  </si>
  <si>
    <t>CANDIDATE NO.</t>
  </si>
  <si>
    <t>TIME</t>
  </si>
  <si>
    <t>MARKER NUMBER</t>
  </si>
  <si>
    <t>Req 1</t>
  </si>
  <si>
    <t>Req 2</t>
  </si>
  <si>
    <t>Overall</t>
  </si>
  <si>
    <t>TOTAL</t>
  </si>
  <si>
    <t>SA</t>
  </si>
  <si>
    <t>CA</t>
  </si>
  <si>
    <t>BC</t>
  </si>
  <si>
    <t>NC</t>
  </si>
  <si>
    <t>V</t>
  </si>
  <si>
    <t>Total</t>
  </si>
  <si>
    <t>SUPERVISOR
SIGNATURE</t>
  </si>
  <si>
    <t>CHECKER
SIGNATURE</t>
  </si>
  <si>
    <r>
      <t xml:space="preserve">Changes made?  </t>
    </r>
    <r>
      <rPr>
        <b/>
        <sz val="14"/>
        <rFont val="Arial"/>
        <family val="2"/>
      </rPr>
      <t xml:space="preserve"> </t>
    </r>
    <r>
      <rPr>
        <b/>
        <sz val="14"/>
        <rFont val="Webdings"/>
        <family val="1"/>
        <charset val="2"/>
      </rPr>
      <t>c</t>
    </r>
  </si>
  <si>
    <t>USES DATA AND INFORMATION APPROPRIATELY</t>
  </si>
  <si>
    <t xml:space="preserve">CONCLUSIONS </t>
  </si>
  <si>
    <t>(Draws distinct conclusions under a heading)</t>
  </si>
  <si>
    <t>w</t>
  </si>
  <si>
    <t xml:space="preserve">NC             BC             CA              SA  </t>
  </si>
  <si>
    <t>USES PROFESSIONAL TOOLS AND KNOWLEDGE</t>
  </si>
  <si>
    <t>APPLYING PROFESSIONAL SCEPTICISM AND ETHICS</t>
  </si>
  <si>
    <t>RECOMMENDATIONS (commercial / relevant)</t>
  </si>
  <si>
    <t xml:space="preserve"> - </t>
  </si>
  <si>
    <t xml:space="preserve"> </t>
  </si>
  <si>
    <t>EVALUATIVE SKILLS AND JUDGEMENT</t>
  </si>
  <si>
    <t>(written into report)</t>
  </si>
  <si>
    <t xml:space="preserve">(uses analytical headings) </t>
  </si>
  <si>
    <t xml:space="preserve">           Appendices  </t>
  </si>
  <si>
    <t>Main Report</t>
  </si>
  <si>
    <t>Appendices R1: Content and style</t>
  </si>
  <si>
    <t>Report: Structure</t>
  </si>
  <si>
    <t>Sufficient appropriate headings</t>
  </si>
  <si>
    <t>Appropriate use of paragraphs / sentences</t>
  </si>
  <si>
    <t>Correctly numbered pages</t>
  </si>
  <si>
    <t>Appendices R2: Content and style</t>
  </si>
  <si>
    <t>Report: Style and language</t>
  </si>
  <si>
    <t>Relevant disclaimer (external report)</t>
  </si>
  <si>
    <t>Suitable language for the board</t>
  </si>
  <si>
    <t>Tactful / ethical comments</t>
  </si>
  <si>
    <t>Acceptable spelling and punctuation</t>
  </si>
  <si>
    <t>USES ANALYTICAL SKILLS (material points) written report</t>
  </si>
  <si>
    <t>IDENTIFIES ISSUES AND OPTIONS</t>
  </si>
  <si>
    <t>APPLIES PROFESSIONAL SCEPTICISM AND ETHICS</t>
  </si>
  <si>
    <t>USESG ANALYTICAL SKILLS (material points)</t>
  </si>
  <si>
    <t>Prepares trend analysis to determine growth in performance</t>
  </si>
  <si>
    <t>precarious situation.</t>
  </si>
  <si>
    <t>ICAN CASE STUDY MAY 2019</t>
  </si>
  <si>
    <t>REQUIREMENT 2 -Appraisal of LH's contract proposal</t>
  </si>
  <si>
    <t>Appendice 1</t>
  </si>
  <si>
    <t>Financial statement analysis</t>
  </si>
  <si>
    <t>CHANGE</t>
  </si>
  <si>
    <t>CHANGE %</t>
  </si>
  <si>
    <t>Revenue</t>
  </si>
  <si>
    <t>Gross profit</t>
  </si>
  <si>
    <t>Net profit</t>
  </si>
  <si>
    <t>Cost os sales</t>
  </si>
  <si>
    <t>Admin expenses</t>
  </si>
  <si>
    <t>Revenue - Drinks</t>
  </si>
  <si>
    <t>Revenue - Food</t>
  </si>
  <si>
    <t>Finance cost</t>
  </si>
  <si>
    <t>Cost of sales</t>
  </si>
  <si>
    <t>Other income</t>
  </si>
  <si>
    <t>Depreciation</t>
  </si>
  <si>
    <t>Gross margin</t>
  </si>
  <si>
    <t>Ratios</t>
  </si>
  <si>
    <t>Total overhead to revenue</t>
  </si>
  <si>
    <t>Return on capital employed</t>
  </si>
  <si>
    <t>Cost of sales to revenue</t>
  </si>
  <si>
    <t>Gross Profit  margin</t>
  </si>
  <si>
    <t>Net profit margin</t>
  </si>
  <si>
    <t>Admin expenses to revenue</t>
  </si>
  <si>
    <t>Finance cost to revenue</t>
  </si>
  <si>
    <t>Depreciation to revenue</t>
  </si>
  <si>
    <t>133,173/193739%</t>
  </si>
  <si>
    <t>159632/254,299%</t>
  </si>
  <si>
    <t>120,146/170,000%</t>
  </si>
  <si>
    <t>94,667/254,299%</t>
  </si>
  <si>
    <t>49,854/170,000%</t>
  </si>
  <si>
    <t>60,566/193,739%</t>
  </si>
  <si>
    <t>64,752/254,299%</t>
  </si>
  <si>
    <t>51,326/193,739%</t>
  </si>
  <si>
    <t>52,550/170,000%</t>
  </si>
  <si>
    <t>95,568/254,299%</t>
  </si>
  <si>
    <t>82,387/193,739%</t>
  </si>
  <si>
    <t>68,242/170,000%</t>
  </si>
  <si>
    <t>57,048/254,299%</t>
  </si>
  <si>
    <t>41,786/193,739%</t>
  </si>
  <si>
    <t>44,295/170,000%</t>
  </si>
  <si>
    <t>1,185/254,299%</t>
  </si>
  <si>
    <t>891/193,739%</t>
  </si>
  <si>
    <t>6,519/254,299%</t>
  </si>
  <si>
    <t>8,649/193,739%</t>
  </si>
  <si>
    <t>8,255/170,000%</t>
  </si>
  <si>
    <t>95,568/106,395%</t>
  </si>
  <si>
    <t>82,387/111,330%</t>
  </si>
  <si>
    <t>68,242/108,922%</t>
  </si>
  <si>
    <t>Evaluation of LH contract proposal</t>
  </si>
  <si>
    <t>Local meals</t>
  </si>
  <si>
    <t>Continental meals</t>
  </si>
  <si>
    <t>Price per plate</t>
  </si>
  <si>
    <t>No of meals per annum (20+50+20)365 = 32,850</t>
  </si>
  <si>
    <t>Continental 1/3x32,850</t>
  </si>
  <si>
    <t>Local meal 2/3x32,850</t>
  </si>
  <si>
    <t xml:space="preserve">                        Protein (21,900x500; 10,950x500)</t>
  </si>
  <si>
    <t>Less costs: Food items (21,900x250; 10,950x500)</t>
  </si>
  <si>
    <t>Gross contribution</t>
  </si>
  <si>
    <t>16,425, 000</t>
  </si>
  <si>
    <t xml:space="preserve">                            Labour (2x17x365x300) + (13x17x354x200)</t>
  </si>
  <si>
    <t xml:space="preserve">                            Staff medical examination (15x5000)</t>
  </si>
  <si>
    <t>Less other costs:  Water 32,850 x 45</t>
  </si>
  <si>
    <t>Appendice 2</t>
  </si>
  <si>
    <t>Legible/clear hand writing</t>
  </si>
  <si>
    <t>Shows appropriate performance ratios</t>
  </si>
  <si>
    <t>Shows trend in performance by revenue streams</t>
  </si>
  <si>
    <t>statement.</t>
  </si>
  <si>
    <t>Shows return on capital employed</t>
  </si>
  <si>
    <t>Shows price per meal LH is prepared to pay</t>
  </si>
  <si>
    <t>Shows no of meals per annum divided between local and</t>
  </si>
  <si>
    <t>continental dishes.</t>
  </si>
  <si>
    <t>Shows net contribution per annum.</t>
  </si>
  <si>
    <t>Shows gross contribution per annum.</t>
  </si>
  <si>
    <t>Shows annual revenue from contract.</t>
  </si>
  <si>
    <t>Uses information on exhibit 3 - income statement to show</t>
  </si>
  <si>
    <t>Uses information on exhibit 3- statement of financial position</t>
  </si>
  <si>
    <t>to calculate return on capital employed.</t>
  </si>
  <si>
    <t>Uses information on exhibit 3 - notes to management accounts</t>
  </si>
  <si>
    <t>to show trend in performance of each revenue stream.</t>
  </si>
  <si>
    <t xml:space="preserve">Uses I formation in exhibit 3 to provide cash flow analysis to </t>
  </si>
  <si>
    <t>show the reasons for low or nil cash balance.</t>
  </si>
  <si>
    <t>Calculates profitability per revenue streams</t>
  </si>
  <si>
    <t>Calculates gross margin ratios</t>
  </si>
  <si>
    <t>Calculatesnet profit margin.</t>
  </si>
  <si>
    <t>Calculate ratios of expenses to revenue</t>
  </si>
  <si>
    <t xml:space="preserve">Prepares cash flow analysis to show movement in cash </t>
  </si>
  <si>
    <t>balances</t>
  </si>
  <si>
    <t>Determines trend in performance of each revenue stream.</t>
  </si>
  <si>
    <t>Determines trend in return of capital employed.</t>
  </si>
  <si>
    <t>to year.</t>
  </si>
  <si>
    <t xml:space="preserve">Identifies that rate of cost of sales to revenue has </t>
  </si>
  <si>
    <t>been decreasing.</t>
  </si>
  <si>
    <t xml:space="preserve"> been increasing.</t>
  </si>
  <si>
    <t>year leaving small or no cash balance.</t>
  </si>
  <si>
    <t>Identifies that the food industry has been growing in Nigeria.</t>
  </si>
  <si>
    <t xml:space="preserve">Recognises the ethical issues involve in settling the industry </t>
  </si>
  <si>
    <t>regulators unofficially.</t>
  </si>
  <si>
    <t>Recognises the risks of flouting industry regulations.</t>
  </si>
  <si>
    <t xml:space="preserve">Recognises the ethical issue involved in serving food that </t>
  </si>
  <si>
    <t xml:space="preserve">have overstayed in the freezer abd adding too much </t>
  </si>
  <si>
    <t>seasoning to them.</t>
  </si>
  <si>
    <t>Recognises the threat that the continous drop on revenue</t>
  </si>
  <si>
    <t xml:space="preserve">Identifies that return on capital employed has dropping </t>
  </si>
  <si>
    <t>yearly.</t>
  </si>
  <si>
    <t>Identifies the challenges of power supply and security in</t>
  </si>
  <si>
    <t>the industry.</t>
  </si>
  <si>
    <t>strategic growth.</t>
  </si>
  <si>
    <t>the drop in revenue from year to year.</t>
  </si>
  <si>
    <t>avoid loss of customers.</t>
  </si>
  <si>
    <t xml:space="preserve">Conclude that cash for working capital should be retained in </t>
  </si>
  <si>
    <t>the business for future growth.</t>
  </si>
  <si>
    <t xml:space="preserve">Concludes that restaurant business is a good and growing </t>
  </si>
  <si>
    <t>business in the country and could be a money spinner</t>
  </si>
  <si>
    <t>if the right strategy is put in place.</t>
  </si>
  <si>
    <t xml:space="preserve"> step to arrest the continous drop in revenue.</t>
  </si>
  <si>
    <t>industry regulations.</t>
  </si>
  <si>
    <t xml:space="preserve">Recommends that cash for working capital should be left in </t>
  </si>
  <si>
    <t>the business.</t>
  </si>
  <si>
    <t>control over all expenses.</t>
  </si>
  <si>
    <t>customers.</t>
  </si>
  <si>
    <t>Uses information in exhibit 6 to determine selling price per</t>
  </si>
  <si>
    <t>meal to LH.</t>
  </si>
  <si>
    <t>Uses additional information in exhibit 6 to determine</t>
  </si>
  <si>
    <t>cost of sales on LH contract.</t>
  </si>
  <si>
    <t>Uses information in exhibit 7 to determine no of meals</t>
  </si>
  <si>
    <t>to be sold in LH's hospitals annually.</t>
  </si>
  <si>
    <t xml:space="preserve">Uses information in exhibit 7 to determine yearly salaries </t>
  </si>
  <si>
    <t>on LH contract.</t>
  </si>
  <si>
    <t xml:space="preserve">Uses information in exhibit 7 to determine cost of annual </t>
  </si>
  <si>
    <t>medical chek for staff.</t>
  </si>
  <si>
    <t>Determines price per meal on LH contract.</t>
  </si>
  <si>
    <t>Determines no of meals to be served yearly on LH contract.</t>
  </si>
  <si>
    <t>Determines total cost of sales for LH contract.</t>
  </si>
  <si>
    <t>Determines labour cost on LH contract.</t>
  </si>
  <si>
    <t>Determines total charges on management time on LH contract.</t>
  </si>
  <si>
    <t>Queries whether LH would pay for the minimum quaranteed meals per day in</t>
  </si>
  <si>
    <t>case there is a drop any day on no of meals served.</t>
  </si>
  <si>
    <t>Expresses the fact that there is no provision for increase in price of menu during</t>
  </si>
  <si>
    <t>the period of the contract, even if the cost of food items go up.</t>
  </si>
  <si>
    <t xml:space="preserve">Identfies that the gross margin on LH contract is lower than the normal margin </t>
  </si>
  <si>
    <t>provided for in its cost structure.</t>
  </si>
  <si>
    <t>each hospital per day.</t>
  </si>
  <si>
    <t>much cash will not be tied down on the contract.</t>
  </si>
  <si>
    <t>Calculates total yearly revenue from LH ontracrt.</t>
  </si>
  <si>
    <t>Calculates the yearly total cost of sales on LH contract.</t>
  </si>
  <si>
    <t>Calculates the net yearly contribution from LH contract.</t>
  </si>
  <si>
    <t>Calculates the gross yearly contribution  from LH contract.</t>
  </si>
  <si>
    <t>Evaluates the terms of the LH contract.</t>
  </si>
  <si>
    <t>Evaluates the yearly net contribution of LH contract and determine whether it is</t>
  </si>
  <si>
    <t>of the contract to make the contract more favourable.</t>
  </si>
  <si>
    <t xml:space="preserve">Concludes that the contract will results in net positive </t>
  </si>
  <si>
    <t>yearly drop in its revenue.</t>
  </si>
  <si>
    <t xml:space="preserve">  whether some unfavourable part of the contract </t>
  </si>
  <si>
    <t>terms could be renegotiated.</t>
  </si>
  <si>
    <t>result I  positive contribution.</t>
  </si>
  <si>
    <t>Net contribution per hospital</t>
  </si>
  <si>
    <t xml:space="preserve">No of hospitals </t>
  </si>
  <si>
    <t>Queens Restaurants Limited</t>
  </si>
  <si>
    <t xml:space="preserve">Shows trend of QR's operating perfomance-income </t>
  </si>
  <si>
    <t>REQUIREMENT 1 - Queens Restaurants'  financial statement analysis.</t>
  </si>
  <si>
    <t>trend of QR operating performance.</t>
  </si>
  <si>
    <t>Identifies that QR is more or less a family business.</t>
  </si>
  <si>
    <t>Identifies that QR does not have a strong board that can drive</t>
  </si>
  <si>
    <t xml:space="preserve">Concludes that QR management should identify reasons for </t>
  </si>
  <si>
    <t>Concludes that QR should reconsider serving stale foods to</t>
  </si>
  <si>
    <t>of QR</t>
  </si>
  <si>
    <t>pose to QR's future performance and existence.</t>
  </si>
  <si>
    <t>Recommends that QR management should take immediate</t>
  </si>
  <si>
    <t xml:space="preserve">Recommend that QR's management shoul stop the flouting of </t>
  </si>
  <si>
    <t>Recommends that QR's management should exercise tighter</t>
  </si>
  <si>
    <t xml:space="preserve">Recommends that QR should stop serving stale foods for </t>
  </si>
  <si>
    <t>Determines trend in QR's revenue.</t>
  </si>
  <si>
    <t xml:space="preserve">Determines trend in QR's gross margin  </t>
  </si>
  <si>
    <t xml:space="preserve">Identifies that QR's revenue have been dropping from year </t>
  </si>
  <si>
    <t>Identifies that QR's gross margin has been increasing.</t>
  </si>
  <si>
    <t>Identifies that QR's rate of expenses to revenue  have</t>
  </si>
  <si>
    <t>Determines trend in QR's expenses to revenue</t>
  </si>
  <si>
    <t>Total contribution</t>
  </si>
  <si>
    <t>Net profit from contract</t>
  </si>
  <si>
    <t>Less: Management time (400x12 x 1,500)</t>
  </si>
  <si>
    <t>Evaluation of QR health bar</t>
  </si>
  <si>
    <t>Assets:</t>
  </si>
  <si>
    <t xml:space="preserve">Equipment: </t>
  </si>
  <si>
    <t>Cost</t>
  </si>
  <si>
    <t>Freight</t>
  </si>
  <si>
    <t>Commission</t>
  </si>
  <si>
    <t>Exch. Rate</t>
  </si>
  <si>
    <t>Naira cost</t>
  </si>
  <si>
    <t>Clearing</t>
  </si>
  <si>
    <t>Total cost</t>
  </si>
  <si>
    <t>Furniture</t>
  </si>
  <si>
    <t>Building Reconstruction</t>
  </si>
  <si>
    <t>Profit Statement</t>
  </si>
  <si>
    <t>Year 1</t>
  </si>
  <si>
    <t>Year 2</t>
  </si>
  <si>
    <t>Year 3</t>
  </si>
  <si>
    <t>Pobability</t>
  </si>
  <si>
    <t>Expected guests</t>
  </si>
  <si>
    <t>Income per guest</t>
  </si>
  <si>
    <t>Costs</t>
  </si>
  <si>
    <t>Spices and drink</t>
  </si>
  <si>
    <t>Salaries: Attendants</t>
  </si>
  <si>
    <t>8x60,000x12</t>
  </si>
  <si>
    <t xml:space="preserve">                   Supervisor</t>
  </si>
  <si>
    <t>120,000x12</t>
  </si>
  <si>
    <t xml:space="preserve">                    Manager</t>
  </si>
  <si>
    <t>1260x400</t>
  </si>
  <si>
    <t>Net profit/ (loss)</t>
  </si>
  <si>
    <t>1296.1/5987.5%</t>
  </si>
  <si>
    <t>1495/5300%</t>
  </si>
  <si>
    <t>the proposed health bar.</t>
  </si>
  <si>
    <t>of QR's normal margin.</t>
  </si>
  <si>
    <t xml:space="preserve">Identifies that the cost of seasonings chosen by LH may be more than what QR </t>
  </si>
  <si>
    <t xml:space="preserve">Identifies that QR shoud explore the possibility of reducing the no of staff to be in </t>
  </si>
  <si>
    <t xml:space="preserve">Identifies that QR should press for settlement of its bill weekly by LH so that </t>
  </si>
  <si>
    <t>Identifies that the health bar is a good business for QR.</t>
  </si>
  <si>
    <t xml:space="preserve">Comments on the possibility for QR to discuss some terms </t>
  </si>
  <si>
    <t>contribution to QR.</t>
  </si>
  <si>
    <t>Concludes on the acceptability of LH contract by QR.</t>
  </si>
  <si>
    <t xml:space="preserve">Concludes that the contract may help QR in overcoming the </t>
  </si>
  <si>
    <t xml:space="preserve">Concludes that the prposed health bar is a good business for </t>
  </si>
  <si>
    <t>QR as it results in net contribution to its total profit although</t>
  </si>
  <si>
    <t>it will make a marginal loss in the first year.</t>
  </si>
  <si>
    <t>Queries why QR has to maintain such no of staff in each of LH's hospital per day.</t>
  </si>
  <si>
    <t>and revenue data</t>
  </si>
  <si>
    <t xml:space="preserve">Queries the correctness of the estimates of guests to the health bar and the costs </t>
  </si>
  <si>
    <t>Recommends that QR's management should try and see</t>
  </si>
  <si>
    <t xml:space="preserve">Recommends that QR's management should negotiate for weekly </t>
  </si>
  <si>
    <t>settlement of QR invoice by LH</t>
  </si>
  <si>
    <t xml:space="preserve">Recommends that QR should accept the contract since it will </t>
  </si>
  <si>
    <t xml:space="preserve">Recommends that QR should negotiate to bring closing time to </t>
  </si>
  <si>
    <t xml:space="preserve">Recommends that QR should undertake the investment in </t>
  </si>
  <si>
    <t>health bar.</t>
  </si>
  <si>
    <t>Determines LH's charges on staff medical examination yearly.</t>
  </si>
  <si>
    <t xml:space="preserve">Determines the cost of operating the health bar for each of </t>
  </si>
  <si>
    <t>the years.</t>
  </si>
  <si>
    <t>Determines the expected revenue from the health bar.</t>
  </si>
  <si>
    <t>Determines the profitability of the health bar.</t>
  </si>
  <si>
    <t>10 pm by QR staff working in LH.</t>
  </si>
  <si>
    <t>Calculates the expected revenue from the health bar for each of</t>
  </si>
  <si>
    <t>the 3 years.</t>
  </si>
  <si>
    <t>Calculate the total cost of running the health bar for each of</t>
  </si>
  <si>
    <t>Evaluates the effect on QR staff closing by 11 pm on a daily basis.</t>
  </si>
  <si>
    <t>Evaluates effect of LH contract on QR's overall yearly performance.</t>
  </si>
  <si>
    <t>worthwile for QR to accept the contract.</t>
  </si>
  <si>
    <t>Evaluates the profitability or otherwise of the health bar.</t>
  </si>
  <si>
    <t>General</t>
  </si>
  <si>
    <t>4. Requirement 2: Conclusions</t>
  </si>
  <si>
    <t>States the purpose of the report</t>
  </si>
  <si>
    <t>States the summary of the two requirements</t>
  </si>
  <si>
    <t>States the assumptions</t>
  </si>
  <si>
    <t>States reservations, e. g. scepticism</t>
  </si>
  <si>
    <t>2. Requirement 1: Conclusions</t>
  </si>
  <si>
    <t>5. Requirement 2: Recommendations</t>
  </si>
  <si>
    <t>3. Requirement 1: Recommendations</t>
  </si>
  <si>
    <t xml:space="preserve">Need to change policy on serving stale food </t>
  </si>
  <si>
    <t>to customers.</t>
  </si>
  <si>
    <t>Consider plough back profit into the business.</t>
  </si>
  <si>
    <t>Adhere strictly to regulations to avoid sanctions.</t>
  </si>
  <si>
    <t>Investigate reasons for continual dropping in revenue.</t>
  </si>
  <si>
    <t>There has been a continual dropping in revenue.</t>
  </si>
  <si>
    <t>Cash has not been retained in the business.</t>
  </si>
  <si>
    <t xml:space="preserve">Some terms of the LH contract may not be </t>
  </si>
  <si>
    <t>favourable.</t>
  </si>
  <si>
    <t>LH contract will results in net contribution to profit.</t>
  </si>
  <si>
    <t>The health bar will results in net contribution to profit.</t>
  </si>
  <si>
    <t>LH contract and the health bar may be the solution</t>
  </si>
  <si>
    <t>to continual drop in revenue.</t>
  </si>
  <si>
    <t>Investigate reasons for continual drop in revenue.</t>
  </si>
  <si>
    <t>Accept the LH contract.</t>
  </si>
  <si>
    <t>The industry is a growing industry and profitable as well</t>
  </si>
  <si>
    <t>Invest in the health bar business.</t>
  </si>
  <si>
    <t xml:space="preserve">                                               Re-visit some terms of the LH contract.</t>
  </si>
  <si>
    <r>
      <rPr>
        <b/>
        <sz val="12"/>
        <rFont val="Arial"/>
        <family val="2"/>
      </rPr>
      <t>Executive Summary:</t>
    </r>
    <r>
      <rPr>
        <b/>
        <sz val="10"/>
        <rFont val="Arial"/>
        <family val="2"/>
      </rPr>
      <t xml:space="preserve"> Queens Restaurants Limited</t>
    </r>
  </si>
  <si>
    <r>
      <rPr>
        <b/>
        <sz val="11"/>
        <color theme="1"/>
        <rFont val="Calibri"/>
        <family val="2"/>
      </rPr>
      <t>₦</t>
    </r>
    <r>
      <rPr>
        <b/>
        <sz val="11"/>
        <color theme="1"/>
        <rFont val="Calibri"/>
        <family val="2"/>
        <scheme val="minor"/>
      </rPr>
      <t>'000</t>
    </r>
  </si>
  <si>
    <t>₦'000</t>
  </si>
  <si>
    <t>₦</t>
  </si>
  <si>
    <t>Total(₦)</t>
  </si>
  <si>
    <t>₦1,500</t>
  </si>
  <si>
    <t>₦2000</t>
  </si>
  <si>
    <t>₦550</t>
  </si>
  <si>
    <t>Total expected revenue(₦)</t>
  </si>
  <si>
    <t>Total costs (₦)</t>
  </si>
  <si>
    <t xml:space="preserve">Evolve system of cooking to customer's order </t>
  </si>
  <si>
    <t xml:space="preserve">Recognises that cash has been diverted from QR from year on </t>
  </si>
  <si>
    <t>Uses information in exhibit 11 to determine the profitability of</t>
  </si>
  <si>
    <t>Shows trend in operating expenses to revenue.</t>
  </si>
  <si>
    <t>Tfansport (50 x 32,850)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</si>
</sst>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_(* #,##0.0_);_(* \(#,##0.0\);_(* &quot;-&quot;??_);_(@_)"/>
    <numFmt numFmtId="169" formatCode="0.0%"/>
    <numFmt numFmtId="170" formatCode="_-[$£-809]* #,##0.00_-;\-[$£-809]* #,##0.00_-;_-[$£-809]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Webdings"/>
      <family val="1"/>
      <charset val="2"/>
    </font>
    <font>
      <b/>
      <sz val="14"/>
      <name val="Arial"/>
      <family val="2"/>
    </font>
    <font>
      <b/>
      <sz val="14"/>
      <name val="Webdings"/>
      <family val="1"/>
      <charset val="2"/>
    </font>
    <font>
      <b/>
      <sz val="11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u val="doubleAccounting"/>
      <sz val="10"/>
      <color theme="1"/>
      <name val="Arial"/>
      <family val="2"/>
    </font>
    <font>
      <u val="singleAccounting"/>
      <sz val="11"/>
      <color theme="1"/>
      <name val="Calibri"/>
      <family val="2"/>
      <scheme val="minor"/>
    </font>
    <font>
      <u val="singleAccounting"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u/>
      <sz val="11"/>
      <color theme="1"/>
      <name val="Tahoma"/>
      <family val="2"/>
    </font>
    <font>
      <u val="double"/>
      <sz val="11"/>
      <color theme="1"/>
      <name val="Tahoma"/>
      <family val="2"/>
    </font>
    <font>
      <b/>
      <u val="doub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0" fontId="4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9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0" xfId="0" applyFont="1"/>
    <xf numFmtId="0" fontId="5" fillId="0" borderId="7" xfId="0" applyFont="1" applyBorder="1"/>
    <xf numFmtId="0" fontId="7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3" xfId="0" applyFont="1" applyBorder="1"/>
    <xf numFmtId="0" fontId="7" fillId="0" borderId="27" xfId="0" applyFont="1" applyBorder="1" applyAlignment="1">
      <alignment horizontal="left" vertical="top"/>
    </xf>
    <xf numFmtId="0" fontId="5" fillId="0" borderId="4" xfId="0" applyFont="1" applyBorder="1"/>
    <xf numFmtId="0" fontId="5" fillId="0" borderId="6" xfId="0" applyFont="1" applyBorder="1"/>
    <xf numFmtId="0" fontId="13" fillId="0" borderId="7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24" xfId="0" applyFont="1" applyBorder="1"/>
    <xf numFmtId="0" fontId="5" fillId="0" borderId="28" xfId="0" applyFont="1" applyBorder="1" applyAlignment="1">
      <alignment horizontal="center"/>
    </xf>
    <xf numFmtId="0" fontId="7" fillId="0" borderId="25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29" xfId="0" applyFont="1" applyBorder="1"/>
    <xf numFmtId="0" fontId="5" fillId="0" borderId="25" xfId="0" applyFont="1" applyBorder="1"/>
    <xf numFmtId="0" fontId="5" fillId="0" borderId="16" xfId="0" applyFont="1" applyBorder="1"/>
    <xf numFmtId="0" fontId="7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right"/>
    </xf>
    <xf numFmtId="0" fontId="5" fillId="0" borderId="30" xfId="0" applyFont="1" applyBorder="1"/>
    <xf numFmtId="0" fontId="5" fillId="0" borderId="15" xfId="0" applyFont="1" applyBorder="1" applyAlignment="1">
      <alignment horizontal="center"/>
    </xf>
    <xf numFmtId="22" fontId="5" fillId="0" borderId="0" xfId="0" applyNumberFormat="1" applyFont="1" applyAlignment="1">
      <alignment horizontal="right" shrinkToFit="1"/>
    </xf>
    <xf numFmtId="0" fontId="14" fillId="0" borderId="0" xfId="0" applyFont="1"/>
    <xf numFmtId="0" fontId="15" fillId="0" borderId="0" xfId="0" applyFont="1" applyAlignment="1">
      <alignment horizontal="center"/>
    </xf>
    <xf numFmtId="0" fontId="11" fillId="0" borderId="0" xfId="0" applyFont="1"/>
    <xf numFmtId="49" fontId="16" fillId="0" borderId="0" xfId="0" applyNumberFormat="1" applyFont="1"/>
    <xf numFmtId="0" fontId="17" fillId="0" borderId="0" xfId="0" applyFont="1"/>
    <xf numFmtId="0" fontId="13" fillId="0" borderId="0" xfId="0" applyFont="1"/>
    <xf numFmtId="0" fontId="13" fillId="0" borderId="31" xfId="0" applyFont="1" applyBorder="1"/>
    <xf numFmtId="0" fontId="13" fillId="0" borderId="32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4" xfId="0" applyFont="1" applyBorder="1"/>
    <xf numFmtId="0" fontId="14" fillId="0" borderId="34" xfId="0" applyFont="1" applyBorder="1"/>
    <xf numFmtId="0" fontId="15" fillId="0" borderId="1" xfId="0" applyFont="1" applyBorder="1" applyAlignment="1">
      <alignment horizontal="center"/>
    </xf>
    <xf numFmtId="0" fontId="8" fillId="0" borderId="0" xfId="0" applyFont="1"/>
    <xf numFmtId="0" fontId="14" fillId="0" borderId="1" xfId="0" applyFont="1" applyBorder="1"/>
    <xf numFmtId="49" fontId="17" fillId="0" borderId="33" xfId="0" applyNumberFormat="1" applyFont="1" applyBorder="1"/>
    <xf numFmtId="0" fontId="14" fillId="0" borderId="35" xfId="0" applyFont="1" applyBorder="1"/>
    <xf numFmtId="0" fontId="14" fillId="0" borderId="33" xfId="0" applyFont="1" applyBorder="1"/>
    <xf numFmtId="0" fontId="14" fillId="0" borderId="32" xfId="0" applyFont="1" applyBorder="1"/>
    <xf numFmtId="0" fontId="8" fillId="0" borderId="1" xfId="0" applyFont="1" applyBorder="1"/>
    <xf numFmtId="0" fontId="18" fillId="0" borderId="1" xfId="0" applyFont="1" applyBorder="1"/>
    <xf numFmtId="0" fontId="17" fillId="0" borderId="33" xfId="0" applyFont="1" applyBorder="1" applyAlignment="1">
      <alignment vertical="center"/>
    </xf>
    <xf numFmtId="0" fontId="17" fillId="0" borderId="1" xfId="0" applyFont="1" applyBorder="1"/>
    <xf numFmtId="0" fontId="17" fillId="0" borderId="33" xfId="0" applyFont="1" applyBorder="1"/>
    <xf numFmtId="0" fontId="14" fillId="0" borderId="36" xfId="0" applyFont="1" applyBorder="1"/>
    <xf numFmtId="49" fontId="17" fillId="0" borderId="0" xfId="0" applyNumberFormat="1" applyFont="1"/>
    <xf numFmtId="0" fontId="14" fillId="0" borderId="26" xfId="0" applyFont="1" applyBorder="1"/>
    <xf numFmtId="0" fontId="17" fillId="0" borderId="32" xfId="0" applyFont="1" applyBorder="1" applyAlignment="1">
      <alignment vertical="center"/>
    </xf>
    <xf numFmtId="0" fontId="17" fillId="0" borderId="32" xfId="0" applyFont="1" applyBorder="1"/>
    <xf numFmtId="0" fontId="14" fillId="0" borderId="0" xfId="0" quotePrefix="1" applyFont="1"/>
    <xf numFmtId="0" fontId="14" fillId="3" borderId="0" xfId="0" applyFont="1" applyFill="1"/>
    <xf numFmtId="49" fontId="14" fillId="0" borderId="32" xfId="0" applyNumberFormat="1" applyFont="1" applyBorder="1"/>
    <xf numFmtId="49" fontId="17" fillId="0" borderId="32" xfId="0" applyNumberFormat="1" applyFont="1" applyBorder="1"/>
    <xf numFmtId="0" fontId="8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3" fillId="0" borderId="32" xfId="0" applyFont="1" applyBorder="1"/>
    <xf numFmtId="0" fontId="13" fillId="0" borderId="0" xfId="0" applyFont="1" applyAlignment="1">
      <alignment horizontal="left"/>
    </xf>
    <xf numFmtId="0" fontId="13" fillId="0" borderId="36" xfId="0" applyFont="1" applyBorder="1" applyAlignment="1">
      <alignment horizontal="left"/>
    </xf>
    <xf numFmtId="49" fontId="16" fillId="0" borderId="32" xfId="0" applyNumberFormat="1" applyFont="1" applyBorder="1"/>
    <xf numFmtId="22" fontId="16" fillId="0" borderId="0" xfId="0" applyNumberFormat="1" applyFont="1" applyAlignment="1">
      <alignment horizontal="right" shrinkToFit="1"/>
    </xf>
    <xf numFmtId="0" fontId="14" fillId="0" borderId="37" xfId="0" applyFont="1" applyBorder="1"/>
    <xf numFmtId="0" fontId="15" fillId="0" borderId="2" xfId="0" applyFont="1" applyBorder="1" applyAlignment="1">
      <alignment horizontal="center"/>
    </xf>
    <xf numFmtId="0" fontId="14" fillId="0" borderId="2" xfId="0" applyFont="1" applyBorder="1"/>
    <xf numFmtId="49" fontId="16" fillId="0" borderId="38" xfId="0" applyNumberFormat="1" applyFont="1" applyBorder="1"/>
    <xf numFmtId="0" fontId="14" fillId="0" borderId="38" xfId="0" applyFont="1" applyBorder="1"/>
    <xf numFmtId="0" fontId="17" fillId="0" borderId="2" xfId="0" applyFont="1" applyBorder="1"/>
    <xf numFmtId="0" fontId="14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13" fillId="0" borderId="8" xfId="0" applyFont="1" applyBorder="1"/>
    <xf numFmtId="0" fontId="13" fillId="0" borderId="31" xfId="0" applyFont="1" applyBorder="1" applyAlignment="1">
      <alignment horizontal="left"/>
    </xf>
    <xf numFmtId="0" fontId="13" fillId="0" borderId="9" xfId="0" applyFont="1" applyBorder="1"/>
    <xf numFmtId="0" fontId="15" fillId="0" borderId="3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17" fillId="0" borderId="1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8" fillId="0" borderId="0" xfId="0" applyFont="1"/>
    <xf numFmtId="0" fontId="15" fillId="0" borderId="3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9" xfId="0" applyFont="1" applyBorder="1"/>
    <xf numFmtId="0" fontId="14" fillId="0" borderId="2" xfId="0" applyFont="1" applyBorder="1" applyAlignment="1">
      <alignment horizontal="left"/>
    </xf>
    <xf numFmtId="49" fontId="16" fillId="0" borderId="2" xfId="0" applyNumberFormat="1" applyFont="1" applyBorder="1"/>
    <xf numFmtId="49" fontId="17" fillId="0" borderId="32" xfId="0" applyNumberFormat="1" applyFont="1" applyBorder="1" applyAlignment="1">
      <alignment horizontal="center" wrapText="1"/>
    </xf>
    <xf numFmtId="0" fontId="15" fillId="0" borderId="36" xfId="0" applyFont="1" applyBorder="1"/>
    <xf numFmtId="0" fontId="19" fillId="0" borderId="0" xfId="0" applyFont="1"/>
    <xf numFmtId="0" fontId="20" fillId="0" borderId="0" xfId="0" applyFont="1"/>
    <xf numFmtId="0" fontId="20" fillId="0" borderId="1" xfId="0" applyFont="1" applyBorder="1"/>
    <xf numFmtId="0" fontId="20" fillId="0" borderId="0" xfId="0" quotePrefix="1" applyFont="1"/>
    <xf numFmtId="0" fontId="20" fillId="3" borderId="0" xfId="0" applyFont="1" applyFill="1"/>
    <xf numFmtId="0" fontId="21" fillId="0" borderId="0" xfId="0" applyFont="1"/>
    <xf numFmtId="49" fontId="22" fillId="0" borderId="0" xfId="0" applyNumberFormat="1" applyFont="1"/>
    <xf numFmtId="0" fontId="20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2" fillId="0" borderId="0" xfId="1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1" applyNumberFormat="1" applyFont="1" applyAlignment="1">
      <alignment horizontal="center"/>
    </xf>
    <xf numFmtId="0" fontId="23" fillId="0" borderId="0" xfId="0" applyFont="1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23" fillId="0" borderId="0" xfId="0" applyFont="1"/>
    <xf numFmtId="166" fontId="23" fillId="0" borderId="0" xfId="1" applyNumberFormat="1" applyFont="1"/>
    <xf numFmtId="168" fontId="0" fillId="0" borderId="0" xfId="0" applyNumberForma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0" fillId="0" borderId="0" xfId="1" applyNumberFormat="1" applyFont="1"/>
    <xf numFmtId="0" fontId="23" fillId="0" borderId="0" xfId="0" applyFont="1" applyAlignment="1">
      <alignment horizontal="right"/>
    </xf>
    <xf numFmtId="166" fontId="23" fillId="0" borderId="0" xfId="1" applyNumberFormat="1" applyFont="1" applyAlignment="1">
      <alignment horizontal="center"/>
    </xf>
    <xf numFmtId="10" fontId="0" fillId="0" borderId="0" xfId="0" applyNumberFormat="1"/>
    <xf numFmtId="166" fontId="23" fillId="0" borderId="0" xfId="1" applyNumberFormat="1" applyFont="1" applyAlignment="1">
      <alignment horizontal="right"/>
    </xf>
    <xf numFmtId="166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/>
    <xf numFmtId="165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168" fontId="23" fillId="0" borderId="0" xfId="0" applyNumberFormat="1" applyFont="1" applyAlignment="1">
      <alignment horizontal="center"/>
    </xf>
    <xf numFmtId="165" fontId="23" fillId="0" borderId="0" xfId="1" applyNumberFormat="1" applyFont="1"/>
    <xf numFmtId="165" fontId="23" fillId="0" borderId="0" xfId="0" applyNumberFormat="1" applyFont="1"/>
    <xf numFmtId="165" fontId="0" fillId="0" borderId="0" xfId="0" applyNumberFormat="1"/>
    <xf numFmtId="168" fontId="2" fillId="0" borderId="0" xfId="1" applyNumberFormat="1" applyFont="1"/>
    <xf numFmtId="168" fontId="3" fillId="0" borderId="0" xfId="1" applyNumberFormat="1" applyFont="1"/>
    <xf numFmtId="165" fontId="3" fillId="0" borderId="0" xfId="0" applyNumberFormat="1" applyFont="1"/>
    <xf numFmtId="47" fontId="0" fillId="0" borderId="0" xfId="0" applyNumberFormat="1"/>
    <xf numFmtId="20" fontId="0" fillId="0" borderId="0" xfId="0" applyNumberFormat="1"/>
    <xf numFmtId="165" fontId="0" fillId="0" borderId="0" xfId="1" applyNumberFormat="1" applyFont="1" applyAlignment="1">
      <alignment horizontal="right"/>
    </xf>
    <xf numFmtId="166" fontId="2" fillId="0" borderId="0" xfId="1" applyNumberFormat="1" applyFont="1"/>
    <xf numFmtId="43" fontId="0" fillId="0" borderId="0" xfId="0" applyNumberFormat="1"/>
    <xf numFmtId="168" fontId="0" fillId="0" borderId="0" xfId="0" applyNumberFormat="1"/>
    <xf numFmtId="0" fontId="25" fillId="0" borderId="0" xfId="0" applyFont="1"/>
    <xf numFmtId="169" fontId="0" fillId="0" borderId="0" xfId="2" applyNumberFormat="1" applyFont="1"/>
    <xf numFmtId="168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5" fontId="2" fillId="0" borderId="0" xfId="1" applyNumberFormat="1" applyFont="1" applyAlignment="1">
      <alignment horizontal="right"/>
    </xf>
    <xf numFmtId="168" fontId="2" fillId="0" borderId="0" xfId="1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168" fontId="28" fillId="0" borderId="0" xfId="1" applyNumberFormat="1" applyFont="1" applyAlignment="1">
      <alignment horizontal="right"/>
    </xf>
    <xf numFmtId="165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5" fontId="27" fillId="0" borderId="0" xfId="1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168" fontId="30" fillId="0" borderId="0" xfId="1" applyNumberFormat="1" applyFont="1" applyAlignment="1">
      <alignment horizontal="right"/>
    </xf>
    <xf numFmtId="165" fontId="28" fillId="0" borderId="0" xfId="1" applyNumberFormat="1" applyFont="1" applyAlignment="1">
      <alignment horizontal="right"/>
    </xf>
    <xf numFmtId="165" fontId="1" fillId="0" borderId="0" xfId="1" applyNumberFormat="1" applyAlignment="1">
      <alignment horizontal="right"/>
    </xf>
    <xf numFmtId="0" fontId="13" fillId="0" borderId="8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3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1" applyNumberFormat="1" applyFont="1" applyAlignment="1">
      <alignment horizontal="right"/>
    </xf>
    <xf numFmtId="0" fontId="25" fillId="0" borderId="0" xfId="0" applyFont="1" applyAlignment="1">
      <alignment horizontal="right"/>
    </xf>
    <xf numFmtId="1" fontId="25" fillId="0" borderId="0" xfId="0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7" fontId="25" fillId="0" borderId="0" xfId="0" applyNumberFormat="1" applyFont="1"/>
    <xf numFmtId="3" fontId="24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/>
    </xf>
    <xf numFmtId="167" fontId="31" fillId="0" borderId="0" xfId="0" applyNumberFormat="1" applyFont="1" applyAlignment="1">
      <alignment horizontal="right"/>
    </xf>
    <xf numFmtId="3" fontId="32" fillId="0" borderId="0" xfId="0" applyNumberFormat="1" applyFont="1" applyAlignment="1">
      <alignment horizontal="right"/>
    </xf>
    <xf numFmtId="167" fontId="32" fillId="0" borderId="0" xfId="0" applyNumberFormat="1" applyFont="1" applyAlignment="1">
      <alignment horizontal="right"/>
    </xf>
    <xf numFmtId="165" fontId="25" fillId="0" borderId="0" xfId="1" applyNumberFormat="1" applyFont="1" applyAlignment="1">
      <alignment horizontal="right"/>
    </xf>
    <xf numFmtId="0" fontId="2" fillId="0" borderId="0" xfId="0" applyFont="1" applyAlignment="1"/>
    <xf numFmtId="165" fontId="2" fillId="0" borderId="0" xfId="0" applyNumberFormat="1" applyFont="1" applyBorder="1"/>
    <xf numFmtId="165" fontId="33" fillId="0" borderId="0" xfId="0" applyNumberFormat="1" applyFont="1"/>
    <xf numFmtId="0" fontId="3" fillId="0" borderId="0" xfId="0" applyFont="1" applyAlignment="1"/>
    <xf numFmtId="170" fontId="0" fillId="0" borderId="0" xfId="0" applyNumberFormat="1"/>
    <xf numFmtId="3" fontId="0" fillId="0" borderId="0" xfId="0" applyNumberFormat="1"/>
    <xf numFmtId="164" fontId="0" fillId="0" borderId="0" xfId="1" applyFont="1"/>
    <xf numFmtId="165" fontId="34" fillId="0" borderId="0" xfId="0" applyNumberFormat="1" applyFont="1"/>
    <xf numFmtId="3" fontId="35" fillId="0" borderId="0" xfId="0" applyNumberFormat="1" applyFont="1"/>
    <xf numFmtId="165" fontId="27" fillId="0" borderId="0" xfId="0" applyNumberFormat="1" applyFont="1"/>
    <xf numFmtId="49" fontId="16" fillId="0" borderId="0" xfId="0" applyNumberFormat="1" applyFont="1" applyBorder="1"/>
    <xf numFmtId="0" fontId="14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25" xfId="0" applyFont="1" applyBorder="1"/>
    <xf numFmtId="0" fontId="14" fillId="0" borderId="0" xfId="0" applyFont="1" applyAlignment="1"/>
    <xf numFmtId="3" fontId="29" fillId="0" borderId="0" xfId="0" applyNumberFormat="1" applyFont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2" xfId="0" applyBorder="1"/>
    <xf numFmtId="0" fontId="14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52</xdr:row>
      <xdr:rowOff>0</xdr:rowOff>
    </xdr:from>
    <xdr:to>
      <xdr:col>4</xdr:col>
      <xdr:colOff>361950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212850" y="946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847725</xdr:colOff>
      <xdr:row>52</xdr:row>
      <xdr:rowOff>0</xdr:rowOff>
    </xdr:from>
    <xdr:to>
      <xdr:col>4</xdr:col>
      <xdr:colOff>847725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698625" y="946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1381125</xdr:colOff>
      <xdr:row>52</xdr:row>
      <xdr:rowOff>0</xdr:rowOff>
    </xdr:from>
    <xdr:to>
      <xdr:col>4</xdr:col>
      <xdr:colOff>1381125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2232025" y="946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1933575</xdr:colOff>
      <xdr:row>52</xdr:row>
      <xdr:rowOff>0</xdr:rowOff>
    </xdr:from>
    <xdr:to>
      <xdr:col>4</xdr:col>
      <xdr:colOff>1933575</xdr:colOff>
      <xdr:row>52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2784475" y="9461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1933575</xdr:colOff>
      <xdr:row>52</xdr:row>
      <xdr:rowOff>0</xdr:rowOff>
    </xdr:from>
    <xdr:to>
      <xdr:col>5</xdr:col>
      <xdr:colOff>409575</xdr:colOff>
      <xdr:row>52</xdr:row>
      <xdr:rowOff>9525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3813175" y="9461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62720</xdr:colOff>
      <xdr:row>47</xdr:row>
      <xdr:rowOff>131152</xdr:rowOff>
    </xdr:from>
    <xdr:to>
      <xdr:col>11</xdr:col>
      <xdr:colOff>733</xdr:colOff>
      <xdr:row>56</xdr:row>
      <xdr:rowOff>16119</xdr:rowOff>
    </xdr:to>
    <xdr:grpSp>
      <xdr:nvGrpSpPr>
        <xdr:cNvPr id="7" name="Group 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>
          <a:grpSpLocks/>
        </xdr:cNvGrpSpPr>
      </xdr:nvGrpSpPr>
      <xdr:grpSpPr bwMode="auto">
        <a:xfrm>
          <a:off x="4329920" y="8456002"/>
          <a:ext cx="2185913" cy="1408967"/>
          <a:chOff x="1371" y="1058"/>
          <a:chExt cx="228" cy="141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72" y="1058"/>
            <a:ext cx="227" cy="2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CC</a:t>
            </a: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372" y="1082"/>
            <a:ext cx="227" cy="2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</a:t>
            </a:r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372" y="1104"/>
            <a:ext cx="227" cy="2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IC</a:t>
            </a: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72" y="1128"/>
            <a:ext cx="227" cy="2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ID</a:t>
            </a: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372" y="1151"/>
            <a:ext cx="227" cy="2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</a:t>
            </a:r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371" y="1174"/>
            <a:ext cx="227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                  </a:t>
            </a:r>
          </a:p>
          <a:p>
            <a:pPr algn="l" rtl="0">
              <a:defRPr sz="1000"/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</a:p>
        </xdr:txBody>
      </xdr:sp>
      <xdr:sp macro="" textlink="">
        <xdr:nvSpPr>
          <xdr:cNvPr id="14" name="Line 16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418" y="1059"/>
            <a:ext cx="0" cy="13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activeCell="H4" sqref="H4"/>
    </sheetView>
  </sheetViews>
  <sheetFormatPr defaultColWidth="9" defaultRowHeight="15" x14ac:dyDescent="0.2"/>
  <cols>
    <col min="1" max="1" width="8" style="4" customWidth="1"/>
    <col min="2" max="2" width="0.5703125" style="4" customWidth="1"/>
    <col min="3" max="3" width="20.5703125" style="4" customWidth="1"/>
    <col min="4" max="6" width="11.5703125" style="4" customWidth="1"/>
    <col min="7" max="7" width="12.42578125" style="4" customWidth="1"/>
    <col min="8" max="8" width="10.85546875" style="4" customWidth="1"/>
    <col min="9" max="9" width="15.7109375" style="4" customWidth="1"/>
    <col min="10" max="16384" width="9" style="4"/>
  </cols>
  <sheetData>
    <row r="1" spans="1:7" ht="26.25" x14ac:dyDescent="0.4">
      <c r="A1" s="3" t="s">
        <v>50</v>
      </c>
    </row>
    <row r="3" spans="1:7" ht="15.75" x14ac:dyDescent="0.2">
      <c r="B3" s="238" t="s">
        <v>0</v>
      </c>
      <c r="C3" s="239"/>
    </row>
    <row r="5" spans="1:7" s="6" customFormat="1" ht="15.75" x14ac:dyDescent="0.25">
      <c r="A5" s="240" t="s">
        <v>1</v>
      </c>
      <c r="B5" s="241"/>
      <c r="C5" s="5"/>
      <c r="D5" s="242" t="s">
        <v>2</v>
      </c>
      <c r="E5" s="243"/>
      <c r="F5" s="244"/>
      <c r="G5" s="245"/>
    </row>
    <row r="6" spans="1:7" s="6" customFormat="1" x14ac:dyDescent="0.25"/>
    <row r="7" spans="1:7" s="6" customFormat="1" ht="15.75" x14ac:dyDescent="0.25">
      <c r="A7" s="240" t="s">
        <v>3</v>
      </c>
      <c r="B7" s="241"/>
      <c r="C7" s="5"/>
      <c r="D7" s="238" t="s">
        <v>4</v>
      </c>
      <c r="E7" s="246"/>
      <c r="F7" s="244"/>
      <c r="G7" s="245"/>
    </row>
    <row r="8" spans="1:7" ht="15.75" thickBot="1" x14ac:dyDescent="0.25"/>
    <row r="9" spans="1:7" s="7" customFormat="1" ht="12.75" thickBot="1" x14ac:dyDescent="0.3">
      <c r="B9" s="230"/>
      <c r="C9" s="231"/>
      <c r="D9" s="8" t="s">
        <v>5</v>
      </c>
      <c r="E9" s="9" t="s">
        <v>6</v>
      </c>
      <c r="F9" s="8" t="s">
        <v>7</v>
      </c>
      <c r="G9" s="10" t="s">
        <v>8</v>
      </c>
    </row>
    <row r="10" spans="1:7" s="11" customFormat="1" x14ac:dyDescent="0.25">
      <c r="B10" s="232" t="s">
        <v>9</v>
      </c>
      <c r="C10" s="233"/>
      <c r="D10" s="12"/>
      <c r="E10" s="12"/>
      <c r="F10" s="13"/>
      <c r="G10" s="14"/>
    </row>
    <row r="11" spans="1:7" s="11" customFormat="1" x14ac:dyDescent="0.25">
      <c r="B11" s="234" t="s">
        <v>10</v>
      </c>
      <c r="C11" s="235"/>
      <c r="D11" s="15"/>
      <c r="E11" s="15"/>
      <c r="F11" s="13"/>
      <c r="G11" s="14"/>
    </row>
    <row r="12" spans="1:7" s="11" customFormat="1" x14ac:dyDescent="0.25">
      <c r="B12" s="234" t="s">
        <v>11</v>
      </c>
      <c r="C12" s="235"/>
      <c r="D12" s="15"/>
      <c r="E12" s="15"/>
      <c r="F12" s="13"/>
      <c r="G12" s="14"/>
    </row>
    <row r="13" spans="1:7" s="11" customFormat="1" x14ac:dyDescent="0.25">
      <c r="B13" s="234" t="s">
        <v>12</v>
      </c>
      <c r="C13" s="235"/>
      <c r="D13" s="16"/>
      <c r="E13" s="15"/>
      <c r="F13" s="13"/>
      <c r="G13" s="14"/>
    </row>
    <row r="14" spans="1:7" s="11" customFormat="1" ht="15.75" thickBot="1" x14ac:dyDescent="0.3">
      <c r="B14" s="236" t="s">
        <v>13</v>
      </c>
      <c r="C14" s="237"/>
      <c r="D14" s="16"/>
      <c r="E14" s="17"/>
      <c r="F14" s="18"/>
      <c r="G14" s="19"/>
    </row>
    <row r="15" spans="1:7" s="20" customFormat="1" ht="15.75" thickBot="1" x14ac:dyDescent="0.25">
      <c r="B15" s="226" t="s">
        <v>14</v>
      </c>
      <c r="C15" s="227"/>
      <c r="D15" s="21">
        <v>8</v>
      </c>
      <c r="E15" s="21">
        <v>8</v>
      </c>
      <c r="F15" s="22">
        <v>4</v>
      </c>
      <c r="G15" s="23">
        <v>20</v>
      </c>
    </row>
    <row r="16" spans="1:7" ht="15.75" x14ac:dyDescent="0.25">
      <c r="B16" s="24"/>
    </row>
    <row r="17" spans="1:9" ht="15.75" x14ac:dyDescent="0.25">
      <c r="B17"/>
      <c r="C17"/>
      <c r="D17"/>
      <c r="E17"/>
      <c r="F17"/>
    </row>
    <row r="18" spans="1:9" ht="15.75" x14ac:dyDescent="0.25">
      <c r="B18"/>
      <c r="C18"/>
      <c r="D18"/>
      <c r="E18"/>
      <c r="F18"/>
    </row>
    <row r="19" spans="1:9" ht="15.75" x14ac:dyDescent="0.25">
      <c r="B19"/>
      <c r="C19"/>
      <c r="D19"/>
      <c r="E19"/>
      <c r="F19"/>
    </row>
    <row r="20" spans="1:9" ht="15.75" x14ac:dyDescent="0.25">
      <c r="B20"/>
      <c r="C20"/>
      <c r="D20"/>
      <c r="E20"/>
      <c r="F20"/>
    </row>
    <row r="21" spans="1:9" ht="15.75" x14ac:dyDescent="0.25">
      <c r="B21"/>
      <c r="C21"/>
      <c r="D21"/>
      <c r="E21"/>
      <c r="F21"/>
    </row>
    <row r="22" spans="1:9" ht="15.75" x14ac:dyDescent="0.25">
      <c r="B22"/>
      <c r="C22"/>
      <c r="D22"/>
      <c r="E22"/>
      <c r="F22"/>
    </row>
    <row r="24" spans="1:9" ht="24" x14ac:dyDescent="0.25">
      <c r="B24" s="228" t="s">
        <v>15</v>
      </c>
      <c r="C24" s="229"/>
      <c r="D24" s="25"/>
      <c r="E24" s="26" t="s">
        <v>16</v>
      </c>
      <c r="F24" s="27"/>
      <c r="G24" s="28"/>
      <c r="I24" s="29"/>
    </row>
    <row r="25" spans="1:9" x14ac:dyDescent="0.2">
      <c r="G25" s="30"/>
    </row>
    <row r="26" spans="1:9" ht="19.5" x14ac:dyDescent="0.35">
      <c r="C26" s="31" t="s">
        <v>17</v>
      </c>
    </row>
    <row r="27" spans="1:9" x14ac:dyDescent="0.2">
      <c r="C27" s="32"/>
      <c r="D27" s="32"/>
      <c r="E27" s="32"/>
    </row>
    <row r="28" spans="1:9" ht="15.75" x14ac:dyDescent="0.25">
      <c r="A28" s="33"/>
      <c r="B28" s="34"/>
      <c r="F28" s="35"/>
      <c r="G28" s="36"/>
    </row>
    <row r="29" spans="1:9" x14ac:dyDescent="0.2">
      <c r="A29" s="33"/>
      <c r="B29" s="34"/>
      <c r="C29" s="37"/>
      <c r="D29" s="38"/>
      <c r="E29" s="38"/>
      <c r="F29" s="39"/>
      <c r="G29" s="40"/>
    </row>
    <row r="30" spans="1:9" x14ac:dyDescent="0.2">
      <c r="A30" s="41"/>
      <c r="C30" s="42"/>
      <c r="D30" s="43"/>
      <c r="E30" s="43"/>
      <c r="F30" s="44"/>
      <c r="G30" s="40"/>
    </row>
    <row r="31" spans="1:9" x14ac:dyDescent="0.2">
      <c r="A31" s="41"/>
      <c r="C31" s="42"/>
      <c r="D31" s="43"/>
      <c r="E31" s="43"/>
      <c r="F31" s="44"/>
      <c r="G31" s="40"/>
    </row>
    <row r="32" spans="1:9" x14ac:dyDescent="0.2">
      <c r="A32" s="45"/>
      <c r="C32" s="42"/>
      <c r="D32" s="43"/>
      <c r="E32" s="43"/>
      <c r="F32" s="44"/>
      <c r="G32" s="40"/>
    </row>
    <row r="33" spans="1:7" ht="15.75" x14ac:dyDescent="0.25">
      <c r="A33" s="46"/>
      <c r="B33" s="47"/>
      <c r="C33" s="47"/>
      <c r="D33" s="47"/>
      <c r="E33" s="48"/>
      <c r="F33" s="49"/>
      <c r="G33" s="50"/>
    </row>
    <row r="36" spans="1:7" x14ac:dyDescent="0.2">
      <c r="G36" s="51"/>
    </row>
  </sheetData>
  <mergeCells count="15">
    <mergeCell ref="B3:C3"/>
    <mergeCell ref="A5:B5"/>
    <mergeCell ref="D5:E5"/>
    <mergeCell ref="F5:G5"/>
    <mergeCell ref="A7:B7"/>
    <mergeCell ref="D7:E7"/>
    <mergeCell ref="F7:G7"/>
    <mergeCell ref="B15:C15"/>
    <mergeCell ref="B24:C24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B8A62-7BDB-4A83-9D36-6B7761ABC21F}">
  <dimension ref="A1:O49"/>
  <sheetViews>
    <sheetView workbookViewId="0">
      <selection activeCell="C41" sqref="C41"/>
    </sheetView>
  </sheetViews>
  <sheetFormatPr defaultRowHeight="15" x14ac:dyDescent="0.25"/>
  <cols>
    <col min="1" max="1" width="2.5703125" customWidth="1"/>
    <col min="2" max="2" width="3" customWidth="1"/>
    <col min="6" max="6" width="26.85546875" customWidth="1"/>
    <col min="7" max="7" width="0.85546875" customWidth="1"/>
    <col min="8" max="8" width="3.28515625" customWidth="1"/>
    <col min="9" max="9" width="3" customWidth="1"/>
    <col min="10" max="10" width="9.140625" customWidth="1"/>
    <col min="13" max="13" width="26.85546875" customWidth="1"/>
    <col min="14" max="14" width="0.28515625" customWidth="1"/>
    <col min="15" max="15" width="9.140625" hidden="1" customWidth="1"/>
  </cols>
  <sheetData>
    <row r="1" spans="1:15" ht="18.75" thickBot="1" x14ac:dyDescent="0.3">
      <c r="A1" s="52"/>
      <c r="B1" s="53"/>
      <c r="C1" s="66" t="s">
        <v>325</v>
      </c>
      <c r="D1" s="52"/>
      <c r="E1" s="131"/>
      <c r="F1" s="55"/>
      <c r="G1" s="52"/>
      <c r="H1" s="52"/>
      <c r="I1" s="53"/>
      <c r="J1" s="52"/>
      <c r="K1" s="52"/>
      <c r="L1" s="52"/>
      <c r="M1" s="52"/>
      <c r="N1" s="52"/>
      <c r="O1" s="52"/>
    </row>
    <row r="2" spans="1:15" ht="15.75" thickBot="1" x14ac:dyDescent="0.3">
      <c r="A2" s="247"/>
      <c r="B2" s="248"/>
      <c r="C2" s="248"/>
      <c r="D2" s="248"/>
      <c r="E2" s="248"/>
      <c r="F2" s="249"/>
      <c r="G2" s="58"/>
      <c r="H2" s="193"/>
      <c r="I2" s="194"/>
      <c r="J2" s="194"/>
      <c r="K2" s="194"/>
      <c r="L2" s="194"/>
      <c r="M2" s="195"/>
      <c r="N2" s="57"/>
      <c r="O2" s="59"/>
    </row>
    <row r="3" spans="1:15" x14ac:dyDescent="0.25">
      <c r="A3" s="64"/>
      <c r="B3" s="65"/>
      <c r="C3" s="57" t="s">
        <v>298</v>
      </c>
      <c r="D3" s="53"/>
      <c r="E3" s="52"/>
      <c r="F3" s="96"/>
      <c r="G3" s="69"/>
      <c r="H3" s="64"/>
      <c r="I3" s="91"/>
      <c r="J3" s="57" t="s">
        <v>299</v>
      </c>
      <c r="K3" s="53"/>
      <c r="L3" s="52"/>
      <c r="M3" s="219"/>
      <c r="N3" s="220"/>
      <c r="O3" s="71"/>
    </row>
    <row r="4" spans="1:15" ht="18" x14ac:dyDescent="0.25">
      <c r="A4" s="77"/>
      <c r="B4" s="53"/>
      <c r="C4" s="104"/>
      <c r="D4" s="53"/>
      <c r="E4" s="52"/>
      <c r="F4" s="96"/>
      <c r="G4" s="79"/>
      <c r="H4" s="52"/>
      <c r="I4" s="91"/>
      <c r="J4" s="87"/>
      <c r="K4" s="53"/>
      <c r="L4" s="52"/>
      <c r="M4" s="114"/>
      <c r="N4" s="71"/>
      <c r="O4" s="71"/>
    </row>
    <row r="5" spans="1:15" ht="18" x14ac:dyDescent="0.25">
      <c r="A5" s="77"/>
      <c r="B5" s="53" t="s">
        <v>21</v>
      </c>
      <c r="C5" s="104" t="s">
        <v>300</v>
      </c>
      <c r="D5" s="53"/>
      <c r="E5" s="52"/>
      <c r="F5" s="115"/>
      <c r="G5" s="79"/>
      <c r="H5" s="52"/>
      <c r="I5" s="91" t="s">
        <v>21</v>
      </c>
      <c r="J5" s="82" t="s">
        <v>314</v>
      </c>
      <c r="K5" s="53"/>
      <c r="L5" s="52"/>
      <c r="M5" s="114"/>
      <c r="N5" s="71"/>
      <c r="O5" s="71"/>
    </row>
    <row r="6" spans="1:15" ht="18" x14ac:dyDescent="0.25">
      <c r="A6" s="77"/>
      <c r="B6" s="53"/>
      <c r="C6" s="104"/>
      <c r="D6" s="53"/>
      <c r="E6" s="52"/>
      <c r="F6" s="115"/>
      <c r="G6" s="79"/>
      <c r="H6" s="52"/>
      <c r="I6" s="91"/>
      <c r="J6" s="87" t="s">
        <v>315</v>
      </c>
      <c r="K6" s="53"/>
      <c r="L6" s="52"/>
      <c r="M6" s="114"/>
      <c r="N6" s="71"/>
      <c r="O6" s="71"/>
    </row>
    <row r="7" spans="1:15" ht="18" x14ac:dyDescent="0.25">
      <c r="A7" s="77"/>
      <c r="B7" s="53" t="s">
        <v>21</v>
      </c>
      <c r="C7" s="104" t="s">
        <v>301</v>
      </c>
      <c r="D7" s="53"/>
      <c r="E7" s="52"/>
      <c r="F7" s="115"/>
      <c r="G7" s="79"/>
      <c r="H7" s="52"/>
      <c r="I7" s="91"/>
      <c r="J7" s="87"/>
      <c r="K7" s="53"/>
      <c r="L7" s="52"/>
      <c r="M7" s="114"/>
      <c r="N7" s="71"/>
      <c r="O7" s="71"/>
    </row>
    <row r="8" spans="1:15" ht="18" x14ac:dyDescent="0.25">
      <c r="A8" s="77"/>
      <c r="B8" s="53" t="s">
        <v>21</v>
      </c>
      <c r="C8" s="104" t="s">
        <v>302</v>
      </c>
      <c r="D8" s="53"/>
      <c r="E8" s="52"/>
      <c r="F8" s="115"/>
      <c r="G8" s="79"/>
      <c r="H8" s="52"/>
      <c r="I8" s="91" t="s">
        <v>21</v>
      </c>
      <c r="J8" s="104" t="s">
        <v>316</v>
      </c>
      <c r="K8" s="53"/>
      <c r="L8" s="52"/>
      <c r="M8" s="114"/>
      <c r="N8" s="71"/>
      <c r="O8" s="71"/>
    </row>
    <row r="9" spans="1:15" ht="18" x14ac:dyDescent="0.25">
      <c r="A9" s="77"/>
      <c r="B9" s="53"/>
      <c r="C9" s="104"/>
      <c r="D9" s="53"/>
      <c r="E9" s="52"/>
      <c r="F9" s="115"/>
      <c r="G9" s="79"/>
      <c r="H9" s="52"/>
      <c r="I9" s="91"/>
      <c r="J9" s="87"/>
      <c r="K9" s="53"/>
      <c r="L9" s="52"/>
      <c r="M9" s="114"/>
      <c r="N9" s="71"/>
      <c r="O9" s="71"/>
    </row>
    <row r="10" spans="1:15" ht="18" x14ac:dyDescent="0.25">
      <c r="A10" s="77"/>
      <c r="B10" s="53" t="s">
        <v>21</v>
      </c>
      <c r="C10" s="104" t="s">
        <v>303</v>
      </c>
      <c r="D10" s="53"/>
      <c r="E10" s="52"/>
      <c r="F10" s="115"/>
      <c r="G10" s="79"/>
      <c r="H10" s="52"/>
      <c r="I10" s="91" t="s">
        <v>21</v>
      </c>
      <c r="J10" s="104" t="s">
        <v>317</v>
      </c>
      <c r="K10" s="53"/>
      <c r="L10" s="52"/>
      <c r="M10" s="114"/>
      <c r="N10" s="71"/>
      <c r="O10" s="71"/>
    </row>
    <row r="11" spans="1:15" ht="18" x14ac:dyDescent="0.25">
      <c r="A11" s="77"/>
      <c r="B11" s="53"/>
      <c r="C11" s="127"/>
      <c r="D11" s="127"/>
      <c r="E11" s="129"/>
      <c r="F11" s="71"/>
      <c r="G11" s="79"/>
      <c r="H11" s="77"/>
      <c r="I11" s="91" t="s">
        <v>21</v>
      </c>
      <c r="J11" s="82" t="s">
        <v>318</v>
      </c>
      <c r="K11" s="53"/>
      <c r="L11" s="52"/>
      <c r="M11" s="114"/>
      <c r="N11" s="71"/>
      <c r="O11" s="71"/>
    </row>
    <row r="12" spans="1:15" x14ac:dyDescent="0.25">
      <c r="A12" s="77"/>
      <c r="B12" s="53"/>
      <c r="C12" s="52"/>
      <c r="D12" s="52"/>
      <c r="E12" s="52"/>
      <c r="F12" s="84"/>
      <c r="G12" s="79"/>
      <c r="H12" s="77"/>
      <c r="I12" s="91"/>
      <c r="J12" t="s">
        <v>319</v>
      </c>
      <c r="N12" s="71"/>
      <c r="O12" s="71"/>
    </row>
    <row r="13" spans="1:15" x14ac:dyDescent="0.25">
      <c r="A13" s="77"/>
      <c r="B13" s="53" t="s">
        <v>21</v>
      </c>
      <c r="C13" s="127"/>
      <c r="D13" s="127"/>
      <c r="E13" s="127"/>
      <c r="F13" s="84"/>
      <c r="G13" s="79"/>
      <c r="H13" s="77"/>
      <c r="I13" s="91" t="s">
        <v>21</v>
      </c>
      <c r="K13" s="91"/>
      <c r="L13" s="87"/>
      <c r="M13" s="53"/>
      <c r="N13" s="71"/>
      <c r="O13" s="71"/>
    </row>
    <row r="14" spans="1:15" x14ac:dyDescent="0.25">
      <c r="A14" s="77"/>
      <c r="B14" s="53"/>
      <c r="C14" s="127"/>
      <c r="D14" s="127"/>
      <c r="E14" s="127"/>
      <c r="F14" s="71"/>
      <c r="G14" s="79"/>
      <c r="H14" s="77"/>
      <c r="I14" s="53"/>
      <c r="J14" s="52"/>
      <c r="K14" s="52"/>
      <c r="L14" s="52"/>
      <c r="M14" s="71"/>
      <c r="N14" s="52"/>
      <c r="O14" s="71"/>
    </row>
    <row r="15" spans="1:15" x14ac:dyDescent="0.25">
      <c r="A15" s="77"/>
      <c r="B15" s="53"/>
      <c r="C15" s="52"/>
      <c r="D15" s="52"/>
      <c r="E15" s="52"/>
      <c r="F15" s="84"/>
      <c r="G15" s="79"/>
      <c r="H15" s="77"/>
      <c r="I15" s="53" t="s">
        <v>21</v>
      </c>
      <c r="J15" s="52"/>
      <c r="K15" s="52"/>
      <c r="L15" s="52"/>
      <c r="M15" s="52"/>
      <c r="N15" s="52"/>
      <c r="O15" s="71"/>
    </row>
    <row r="16" spans="1:15" x14ac:dyDescent="0.25">
      <c r="A16" s="77"/>
      <c r="B16" s="53"/>
      <c r="C16" s="52"/>
      <c r="D16" s="52"/>
      <c r="E16" s="82"/>
      <c r="F16" s="71"/>
      <c r="G16" s="79"/>
      <c r="H16" s="77"/>
      <c r="I16" s="53"/>
      <c r="J16" s="52"/>
      <c r="K16" s="52"/>
      <c r="L16" s="52"/>
      <c r="M16" s="52"/>
      <c r="N16" s="52"/>
      <c r="O16" s="71"/>
    </row>
    <row r="17" spans="1:15" ht="18" x14ac:dyDescent="0.25">
      <c r="A17" s="77"/>
      <c r="B17" s="53"/>
      <c r="C17" s="52"/>
      <c r="D17" s="52"/>
      <c r="E17" s="52"/>
      <c r="F17" s="85"/>
      <c r="G17" s="79"/>
      <c r="H17" s="77"/>
      <c r="I17" s="53"/>
      <c r="J17" s="52"/>
      <c r="K17" s="52"/>
      <c r="L17" s="52"/>
      <c r="M17" s="71"/>
      <c r="N17" s="52"/>
      <c r="O17" s="71"/>
    </row>
    <row r="18" spans="1:15" ht="18" x14ac:dyDescent="0.25">
      <c r="A18" s="77"/>
      <c r="B18" s="53"/>
      <c r="C18" s="52"/>
      <c r="D18" s="52"/>
      <c r="E18" s="52"/>
      <c r="F18" s="85"/>
      <c r="G18" s="79"/>
      <c r="H18" s="77"/>
      <c r="I18" s="53"/>
      <c r="J18" s="52"/>
      <c r="K18" s="52"/>
      <c r="L18" s="52"/>
      <c r="M18" s="52"/>
      <c r="N18" s="52"/>
      <c r="O18" s="71"/>
    </row>
    <row r="19" spans="1:15" ht="18" x14ac:dyDescent="0.25">
      <c r="A19" s="77"/>
      <c r="B19" s="53"/>
      <c r="C19" s="52"/>
      <c r="D19" s="52"/>
      <c r="E19" s="82"/>
      <c r="F19" s="85"/>
      <c r="G19" s="79"/>
      <c r="H19" s="77"/>
      <c r="I19" s="53"/>
      <c r="J19" s="52"/>
      <c r="K19" s="52"/>
      <c r="L19" s="52"/>
      <c r="M19" s="71"/>
      <c r="N19" s="52"/>
      <c r="O19" s="71"/>
    </row>
    <row r="20" spans="1:15" ht="18" x14ac:dyDescent="0.25">
      <c r="A20" s="77"/>
      <c r="B20" s="53"/>
      <c r="C20" s="52"/>
      <c r="D20" s="52"/>
      <c r="E20" s="52"/>
      <c r="F20" s="85"/>
      <c r="G20" s="79"/>
      <c r="H20" s="77"/>
      <c r="I20" s="53"/>
      <c r="J20" s="52"/>
      <c r="K20" s="52"/>
      <c r="L20" s="52"/>
      <c r="M20" s="71"/>
      <c r="N20" s="52"/>
      <c r="O20" s="71"/>
    </row>
    <row r="21" spans="1:15" ht="18" x14ac:dyDescent="0.25">
      <c r="A21" s="77"/>
      <c r="B21" s="53"/>
      <c r="C21" s="86" t="s">
        <v>13</v>
      </c>
      <c r="D21" s="87"/>
      <c r="E21" s="88" t="s">
        <v>22</v>
      </c>
      <c r="F21" s="85"/>
      <c r="G21" s="79"/>
      <c r="H21" s="77"/>
      <c r="I21" s="53"/>
      <c r="J21" s="86" t="s">
        <v>13</v>
      </c>
      <c r="K21" s="87"/>
      <c r="L21" s="88" t="s">
        <v>22</v>
      </c>
      <c r="M21" s="71"/>
      <c r="N21" s="52"/>
      <c r="O21" s="71"/>
    </row>
    <row r="22" spans="1:15" ht="18" x14ac:dyDescent="0.25">
      <c r="A22" s="77"/>
      <c r="B22" s="53"/>
      <c r="C22" s="52"/>
      <c r="D22" s="52"/>
      <c r="E22" s="52"/>
      <c r="F22" s="85"/>
      <c r="G22" s="79"/>
      <c r="H22" s="77"/>
      <c r="I22" s="53"/>
      <c r="J22" s="52"/>
      <c r="K22" s="52"/>
      <c r="L22" s="52"/>
      <c r="M22" s="71"/>
      <c r="N22" s="52"/>
      <c r="O22" s="71"/>
    </row>
    <row r="23" spans="1:15" ht="18" x14ac:dyDescent="0.25">
      <c r="A23" s="91"/>
      <c r="B23" s="57" t="s">
        <v>304</v>
      </c>
      <c r="C23" s="53"/>
      <c r="D23" s="52"/>
      <c r="E23" s="96"/>
      <c r="F23" s="85"/>
      <c r="G23" s="77"/>
      <c r="H23" s="223"/>
      <c r="I23" s="222"/>
      <c r="J23" s="57" t="s">
        <v>305</v>
      </c>
      <c r="K23" s="53"/>
      <c r="L23" s="52"/>
      <c r="M23" s="96"/>
      <c r="N23" s="71"/>
      <c r="O23" s="71"/>
    </row>
    <row r="24" spans="1:15" ht="18" x14ac:dyDescent="0.25">
      <c r="A24" s="91"/>
      <c r="B24" s="104"/>
      <c r="C24" s="53"/>
      <c r="D24" s="52"/>
      <c r="E24" s="96"/>
      <c r="F24" s="85"/>
      <c r="G24" s="77"/>
      <c r="H24" s="223"/>
      <c r="I24" s="222"/>
      <c r="J24" s="87"/>
      <c r="K24" s="53"/>
      <c r="L24" s="52"/>
      <c r="M24" s="114"/>
      <c r="N24" s="71"/>
      <c r="O24" s="71"/>
    </row>
    <row r="25" spans="1:15" ht="18" x14ac:dyDescent="0.25">
      <c r="A25" s="91" t="s">
        <v>21</v>
      </c>
      <c r="B25" s="104" t="s">
        <v>307</v>
      </c>
      <c r="C25" s="53"/>
      <c r="D25" s="52"/>
      <c r="E25" s="115"/>
      <c r="G25" s="77"/>
      <c r="H25" s="223"/>
      <c r="I25" s="222" t="s">
        <v>21</v>
      </c>
      <c r="J25" s="82" t="s">
        <v>320</v>
      </c>
      <c r="K25" s="53"/>
      <c r="L25" s="52"/>
      <c r="M25" s="114"/>
      <c r="N25" s="71"/>
      <c r="O25" s="71"/>
    </row>
    <row r="26" spans="1:15" ht="18" x14ac:dyDescent="0.25">
      <c r="A26" s="91"/>
      <c r="B26" s="104" t="s">
        <v>308</v>
      </c>
      <c r="C26" s="53"/>
      <c r="D26" s="52"/>
      <c r="E26" s="115"/>
      <c r="F26" s="85"/>
      <c r="G26" s="77"/>
      <c r="H26" s="223"/>
      <c r="I26" s="222" t="s">
        <v>21</v>
      </c>
      <c r="J26" s="87" t="s">
        <v>324</v>
      </c>
      <c r="K26" s="53"/>
      <c r="L26" s="52"/>
      <c r="M26" s="114"/>
      <c r="N26" s="71"/>
      <c r="O26" s="71"/>
    </row>
    <row r="27" spans="1:15" ht="18" x14ac:dyDescent="0.25">
      <c r="A27" s="91" t="s">
        <v>21</v>
      </c>
      <c r="B27" s="104" t="s">
        <v>312</v>
      </c>
      <c r="C27" s="53"/>
      <c r="D27" s="52"/>
      <c r="E27" s="115"/>
      <c r="F27" s="85"/>
      <c r="G27" s="77"/>
      <c r="H27" s="223"/>
      <c r="I27" s="222" t="s">
        <v>21</v>
      </c>
      <c r="J27" s="224" t="s">
        <v>323</v>
      </c>
      <c r="K27" s="53"/>
      <c r="L27" s="52"/>
      <c r="M27" s="114"/>
      <c r="N27" s="71"/>
      <c r="O27" s="71"/>
    </row>
    <row r="28" spans="1:15" ht="18" x14ac:dyDescent="0.25">
      <c r="A28" s="91" t="s">
        <v>21</v>
      </c>
      <c r="B28" s="104" t="s">
        <v>313</v>
      </c>
      <c r="C28" s="53"/>
      <c r="D28" s="52"/>
      <c r="E28" s="115"/>
      <c r="F28" s="85"/>
      <c r="G28" s="77"/>
      <c r="H28" s="223"/>
      <c r="I28" s="222" t="s">
        <v>21</v>
      </c>
      <c r="J28" s="52" t="s">
        <v>321</v>
      </c>
      <c r="K28" s="53"/>
      <c r="L28" s="52"/>
      <c r="M28" s="114"/>
      <c r="N28" s="71"/>
      <c r="O28" s="71"/>
    </row>
    <row r="29" spans="1:15" ht="18" x14ac:dyDescent="0.25">
      <c r="A29" s="91" t="s">
        <v>21</v>
      </c>
      <c r="B29" s="104" t="s">
        <v>322</v>
      </c>
      <c r="C29" s="53"/>
      <c r="D29" s="52"/>
      <c r="E29" s="115"/>
      <c r="F29" s="85"/>
      <c r="G29" s="77"/>
      <c r="H29" s="223"/>
      <c r="I29" s="222" t="s">
        <v>21</v>
      </c>
      <c r="J29" s="87"/>
      <c r="K29" s="53"/>
      <c r="L29" s="52"/>
      <c r="M29" s="114"/>
      <c r="N29" s="71"/>
      <c r="O29" s="71"/>
    </row>
    <row r="30" spans="1:15" ht="18" x14ac:dyDescent="0.25">
      <c r="A30" s="91"/>
      <c r="B30" s="87"/>
      <c r="C30" s="53"/>
      <c r="D30" s="52"/>
      <c r="E30" s="115"/>
      <c r="F30" s="85"/>
      <c r="G30" s="79"/>
      <c r="H30" s="77"/>
      <c r="I30" s="53"/>
      <c r="J30" s="52"/>
      <c r="K30" s="52"/>
      <c r="L30" s="52"/>
      <c r="M30" s="71"/>
      <c r="N30" s="52"/>
      <c r="O30" s="71"/>
    </row>
    <row r="31" spans="1:15" ht="18" x14ac:dyDescent="0.25">
      <c r="A31" s="77"/>
      <c r="B31" s="53"/>
      <c r="C31" s="52"/>
      <c r="D31" s="52"/>
      <c r="E31" s="52"/>
      <c r="F31" s="85"/>
      <c r="G31" s="79"/>
      <c r="H31" s="77"/>
      <c r="I31" s="53"/>
      <c r="J31" s="52"/>
      <c r="K31" s="52"/>
      <c r="L31" s="52"/>
      <c r="M31" s="71"/>
      <c r="N31" s="52"/>
      <c r="O31" s="71"/>
    </row>
    <row r="32" spans="1:15" ht="18" x14ac:dyDescent="0.25">
      <c r="A32" s="77"/>
      <c r="B32" s="53"/>
      <c r="C32" s="52"/>
      <c r="D32" s="52"/>
      <c r="E32" s="52"/>
      <c r="F32" s="85"/>
      <c r="G32" s="79"/>
      <c r="H32" s="77"/>
      <c r="I32" s="53"/>
      <c r="J32" s="52"/>
      <c r="K32" s="52"/>
      <c r="L32" s="52"/>
      <c r="M32" s="71"/>
      <c r="N32" s="52"/>
      <c r="O32" s="71"/>
    </row>
    <row r="33" spans="1:15" ht="18" x14ac:dyDescent="0.25">
      <c r="A33" s="77"/>
      <c r="B33" s="53"/>
      <c r="C33" s="52" t="s">
        <v>26</v>
      </c>
      <c r="D33" s="52"/>
      <c r="E33" s="52"/>
      <c r="F33" s="85"/>
      <c r="G33" s="79"/>
      <c r="H33" s="77"/>
      <c r="I33" s="53"/>
      <c r="J33" s="52"/>
      <c r="K33" s="52"/>
      <c r="L33" s="52"/>
      <c r="M33" s="71"/>
      <c r="N33" s="52"/>
      <c r="O33" s="71"/>
    </row>
    <row r="34" spans="1:15" ht="18" x14ac:dyDescent="0.25">
      <c r="A34" s="77"/>
      <c r="B34" s="53"/>
      <c r="C34" s="86" t="s">
        <v>13</v>
      </c>
      <c r="D34" s="87"/>
      <c r="E34" s="88" t="s">
        <v>22</v>
      </c>
      <c r="F34" s="85"/>
      <c r="G34" s="79"/>
      <c r="H34" s="77"/>
      <c r="I34" s="53"/>
      <c r="J34" s="86" t="s">
        <v>13</v>
      </c>
      <c r="K34" s="87"/>
      <c r="L34" s="88" t="s">
        <v>22</v>
      </c>
      <c r="M34" s="71"/>
      <c r="N34" s="52"/>
      <c r="O34" s="71"/>
    </row>
    <row r="35" spans="1:15" ht="18" x14ac:dyDescent="0.25">
      <c r="A35" s="91"/>
      <c r="B35" s="53"/>
      <c r="C35" s="52"/>
      <c r="D35" s="52"/>
      <c r="E35" s="52"/>
      <c r="F35" s="85"/>
      <c r="G35" s="79"/>
      <c r="H35" s="77"/>
      <c r="I35" s="53"/>
      <c r="J35" s="52"/>
      <c r="K35" s="52"/>
      <c r="L35" s="52"/>
      <c r="M35" s="71"/>
      <c r="N35" s="52"/>
      <c r="O35" s="71"/>
    </row>
    <row r="36" spans="1:15" x14ac:dyDescent="0.25">
      <c r="A36" s="91"/>
      <c r="B36" s="91"/>
      <c r="C36" s="57" t="s">
        <v>306</v>
      </c>
      <c r="D36" s="53"/>
      <c r="E36" s="52"/>
      <c r="F36" s="96"/>
      <c r="G36" s="79"/>
      <c r="H36" s="77"/>
      <c r="I36" s="53"/>
      <c r="J36" s="66"/>
      <c r="K36" s="52"/>
      <c r="L36" s="52"/>
      <c r="M36" s="71"/>
      <c r="N36" s="52"/>
      <c r="O36" s="71"/>
    </row>
    <row r="37" spans="1:15" ht="18" x14ac:dyDescent="0.25">
      <c r="A37" s="91"/>
      <c r="B37" s="91" t="s">
        <v>21</v>
      </c>
      <c r="C37" s="104" t="s">
        <v>311</v>
      </c>
      <c r="D37" s="52"/>
      <c r="E37" s="87"/>
      <c r="F37" s="124"/>
      <c r="G37" s="79"/>
      <c r="H37" s="77"/>
      <c r="I37" s="53"/>
      <c r="J37" s="52"/>
      <c r="K37" s="52"/>
      <c r="L37" s="52"/>
      <c r="M37" s="71"/>
      <c r="N37" s="52"/>
      <c r="O37" s="71"/>
    </row>
    <row r="38" spans="1:15" ht="18" x14ac:dyDescent="0.25">
      <c r="A38" s="91"/>
      <c r="B38" s="91" t="s">
        <v>21</v>
      </c>
      <c r="C38" s="104" t="s">
        <v>309</v>
      </c>
      <c r="D38" s="53"/>
      <c r="E38" s="52"/>
      <c r="F38" s="115"/>
      <c r="G38" s="79"/>
      <c r="H38" s="77"/>
      <c r="I38" s="53" t="s">
        <v>21</v>
      </c>
      <c r="J38" s="52"/>
      <c r="K38" s="52"/>
      <c r="L38" s="52"/>
      <c r="M38" s="71"/>
      <c r="N38" s="52"/>
      <c r="O38" s="71"/>
    </row>
    <row r="39" spans="1:15" ht="18" x14ac:dyDescent="0.25">
      <c r="A39" s="91"/>
      <c r="B39" s="91" t="s">
        <v>21</v>
      </c>
      <c r="C39" s="104" t="s">
        <v>310</v>
      </c>
      <c r="D39" s="53"/>
      <c r="E39" s="52"/>
      <c r="F39" s="115"/>
      <c r="G39" s="79"/>
      <c r="H39" s="77"/>
      <c r="I39" s="53"/>
      <c r="J39" s="52"/>
      <c r="K39" s="52"/>
      <c r="L39" s="52"/>
      <c r="M39" s="71"/>
      <c r="N39" s="52"/>
      <c r="O39" s="71"/>
    </row>
    <row r="40" spans="1:15" ht="18" x14ac:dyDescent="0.25">
      <c r="A40" s="91"/>
      <c r="B40" s="91" t="s">
        <v>21</v>
      </c>
      <c r="C40" s="104" t="s">
        <v>335</v>
      </c>
      <c r="D40" s="52"/>
      <c r="E40" s="52"/>
      <c r="F40" s="115"/>
      <c r="G40" s="79"/>
      <c r="H40" s="77"/>
      <c r="I40" s="53"/>
      <c r="J40" s="52"/>
      <c r="K40" s="52"/>
      <c r="L40" s="52"/>
      <c r="M40" s="71"/>
      <c r="N40" s="52"/>
      <c r="O40" s="71"/>
    </row>
    <row r="41" spans="1:15" ht="18" x14ac:dyDescent="0.25">
      <c r="A41" s="91"/>
      <c r="B41" s="91"/>
      <c r="C41" s="87"/>
      <c r="D41" s="52"/>
      <c r="E41" s="52"/>
      <c r="F41" s="115"/>
      <c r="G41" s="79"/>
      <c r="H41" s="77"/>
      <c r="I41" s="53" t="s">
        <v>21</v>
      </c>
      <c r="J41" s="52"/>
      <c r="K41" s="52"/>
      <c r="L41" s="52"/>
      <c r="M41" s="71"/>
      <c r="N41" s="52"/>
      <c r="O41" s="71"/>
    </row>
    <row r="42" spans="1:15" ht="18" x14ac:dyDescent="0.25">
      <c r="A42" s="91"/>
      <c r="B42" s="91"/>
      <c r="C42" s="117"/>
      <c r="D42" s="52"/>
      <c r="E42" s="52"/>
      <c r="F42" s="221"/>
      <c r="G42" s="79"/>
      <c r="H42" s="77"/>
      <c r="I42" s="53"/>
      <c r="J42" s="52"/>
      <c r="K42" s="52"/>
      <c r="L42" s="52"/>
      <c r="M42" s="71"/>
      <c r="N42" s="52"/>
      <c r="O42" s="71"/>
    </row>
    <row r="43" spans="1:15" ht="18" x14ac:dyDescent="0.25">
      <c r="A43" s="77"/>
      <c r="B43" s="53"/>
      <c r="C43" s="52"/>
      <c r="D43" s="52"/>
      <c r="E43" s="52"/>
      <c r="F43" s="81"/>
      <c r="G43" s="79"/>
      <c r="H43" s="77"/>
      <c r="I43" s="53"/>
      <c r="J43" s="52"/>
      <c r="K43" s="52"/>
      <c r="L43" s="52"/>
      <c r="M43" s="71"/>
      <c r="N43" s="52"/>
      <c r="O43" s="71"/>
    </row>
    <row r="44" spans="1:15" x14ac:dyDescent="0.25">
      <c r="A44" s="77"/>
      <c r="B44" s="53"/>
      <c r="C44" s="52"/>
      <c r="D44" s="52"/>
      <c r="E44" s="82"/>
      <c r="F44" s="93"/>
      <c r="G44" s="94"/>
      <c r="H44" s="95"/>
      <c r="I44" s="53"/>
      <c r="J44" s="52"/>
      <c r="K44" s="52"/>
      <c r="L44" s="52"/>
      <c r="M44" s="93"/>
      <c r="N44" s="52"/>
      <c r="O44" s="71"/>
    </row>
    <row r="45" spans="1:15" x14ac:dyDescent="0.25">
      <c r="A45" s="77"/>
      <c r="B45" s="53"/>
      <c r="C45" s="52"/>
      <c r="D45" s="52"/>
      <c r="E45" s="52"/>
      <c r="F45" s="96"/>
      <c r="G45" s="52"/>
      <c r="H45" s="77"/>
      <c r="I45" s="53"/>
      <c r="J45" s="52"/>
      <c r="K45" s="52"/>
      <c r="L45" s="52"/>
      <c r="N45" s="52"/>
      <c r="O45" s="71"/>
    </row>
    <row r="46" spans="1:15" x14ac:dyDescent="0.25">
      <c r="A46" s="77"/>
      <c r="B46" s="53"/>
      <c r="C46" s="86" t="s">
        <v>13</v>
      </c>
      <c r="D46" s="87"/>
      <c r="E46" s="88" t="s">
        <v>22</v>
      </c>
      <c r="F46" s="71"/>
      <c r="G46" s="52"/>
      <c r="H46" s="77"/>
      <c r="I46" s="52"/>
      <c r="J46" s="86" t="s">
        <v>13</v>
      </c>
      <c r="K46" s="87"/>
      <c r="L46" s="88" t="s">
        <v>22</v>
      </c>
      <c r="M46" s="71"/>
      <c r="N46" s="52"/>
      <c r="O46" s="71"/>
    </row>
    <row r="47" spans="1:15" ht="18" x14ac:dyDescent="0.25">
      <c r="A47" s="77"/>
      <c r="B47" s="53"/>
      <c r="C47" s="52"/>
      <c r="D47" s="52"/>
      <c r="E47" s="97"/>
      <c r="F47" s="81"/>
      <c r="G47" s="52"/>
      <c r="H47" s="77"/>
      <c r="I47" s="53"/>
      <c r="J47" s="52"/>
      <c r="K47" s="52"/>
      <c r="L47" s="52"/>
      <c r="M47" s="81"/>
      <c r="N47" s="52"/>
      <c r="O47" s="71"/>
    </row>
    <row r="48" spans="1:15" x14ac:dyDescent="0.25">
      <c r="A48" s="77"/>
      <c r="B48" s="53"/>
      <c r="C48" s="52"/>
      <c r="D48" s="52"/>
      <c r="E48" s="52"/>
      <c r="F48" s="96"/>
      <c r="G48" s="52"/>
      <c r="H48" s="77"/>
      <c r="I48" s="53"/>
      <c r="J48" s="52"/>
      <c r="K48" s="52"/>
      <c r="L48" s="52"/>
      <c r="M48" s="71"/>
      <c r="N48" s="52"/>
      <c r="O48" s="71"/>
    </row>
    <row r="49" spans="1:15" ht="15.75" thickBot="1" x14ac:dyDescent="0.3">
      <c r="A49" s="98"/>
      <c r="B49" s="99"/>
      <c r="C49" s="100"/>
      <c r="D49" s="100"/>
      <c r="E49" s="100"/>
      <c r="F49" s="101"/>
      <c r="G49" s="100"/>
      <c r="H49" s="98"/>
      <c r="I49" s="99"/>
      <c r="J49" s="100"/>
      <c r="K49" s="100"/>
      <c r="L49" s="100"/>
      <c r="M49" s="102"/>
      <c r="N49" s="77"/>
      <c r="O49" s="71"/>
    </row>
  </sheetData>
  <mergeCells count="1"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7"/>
  <sheetViews>
    <sheetView topLeftCell="A44" zoomScale="85" zoomScaleNormal="85" workbookViewId="0">
      <selection activeCell="M21" sqref="M21"/>
    </sheetView>
  </sheetViews>
  <sheetFormatPr defaultColWidth="9.140625" defaultRowHeight="18" x14ac:dyDescent="0.25"/>
  <cols>
    <col min="1" max="1" width="2.42578125" style="52" customWidth="1"/>
    <col min="2" max="2" width="0.28515625" style="52" customWidth="1"/>
    <col min="3" max="3" width="2.28515625" style="53" customWidth="1"/>
    <col min="4" max="4" width="4.85546875" style="52" customWidth="1"/>
    <col min="5" max="5" width="1.42578125" style="52" customWidth="1"/>
    <col min="6" max="6" width="42.85546875" style="52" customWidth="1"/>
    <col min="7" max="7" width="3.42578125" style="55" customWidth="1"/>
    <col min="8" max="9" width="0.7109375" style="52" customWidth="1"/>
    <col min="10" max="10" width="2.5703125" style="53" customWidth="1"/>
    <col min="11" max="11" width="4.85546875" style="52" customWidth="1"/>
    <col min="12" max="12" width="1.42578125" style="52" customWidth="1"/>
    <col min="13" max="13" width="35.42578125" style="52" customWidth="1"/>
    <col min="14" max="14" width="8.42578125" style="52" customWidth="1"/>
    <col min="15" max="15" width="1.28515625" style="52" customWidth="1"/>
    <col min="16" max="16" width="1.7109375" style="52" customWidth="1"/>
    <col min="17" max="17" width="3.5703125" style="53" customWidth="1"/>
    <col min="18" max="18" width="4.85546875" style="52" customWidth="1"/>
    <col min="19" max="19" width="1" style="52" customWidth="1"/>
    <col min="20" max="20" width="39.140625" style="52" customWidth="1"/>
    <col min="21" max="21" width="6.140625" style="56" customWidth="1"/>
    <col min="22" max="22" width="0.85546875" style="52" customWidth="1"/>
    <col min="23" max="23" width="1.140625" style="52" customWidth="1"/>
    <col min="24" max="24" width="2.28515625" style="53" customWidth="1"/>
    <col min="25" max="25" width="4.85546875" style="52" customWidth="1"/>
    <col min="26" max="26" width="1.140625" style="52" customWidth="1"/>
    <col min="27" max="27" width="39.42578125" style="52" customWidth="1"/>
    <col min="28" max="28" width="3.140625" style="56" customWidth="1"/>
    <col min="29" max="29" width="5.7109375" style="56" customWidth="1"/>
    <col min="30" max="30" width="3.7109375" style="52" hidden="1" customWidth="1"/>
    <col min="31" max="31" width="1.7109375" style="52" customWidth="1"/>
    <col min="32" max="16384" width="9.140625" style="52"/>
  </cols>
  <sheetData>
    <row r="1" spans="2:29" ht="17.45" customHeight="1" thickBot="1" x14ac:dyDescent="0.3">
      <c r="F1" s="131" t="s">
        <v>211</v>
      </c>
      <c r="T1" s="54"/>
    </row>
    <row r="2" spans="2:29" s="57" customFormat="1" ht="15" customHeight="1" thickBot="1" x14ac:dyDescent="0.3">
      <c r="B2" s="247"/>
      <c r="C2" s="248"/>
      <c r="D2" s="248"/>
      <c r="E2" s="248"/>
      <c r="F2" s="248"/>
      <c r="G2" s="249"/>
      <c r="H2" s="58"/>
      <c r="I2" s="247"/>
      <c r="J2" s="248"/>
      <c r="K2" s="248"/>
      <c r="L2" s="248"/>
      <c r="M2" s="248"/>
      <c r="N2" s="249"/>
      <c r="P2" s="59"/>
      <c r="Q2" s="60"/>
      <c r="R2" s="61"/>
      <c r="S2" s="61"/>
      <c r="T2" s="61"/>
      <c r="U2" s="62"/>
      <c r="V2" s="63"/>
      <c r="W2" s="250"/>
      <c r="X2" s="251"/>
      <c r="Y2" s="251"/>
      <c r="Z2" s="251"/>
      <c r="AA2" s="251"/>
      <c r="AB2" s="251"/>
      <c r="AC2" s="252"/>
    </row>
    <row r="3" spans="2:29" ht="14.1" customHeight="1" x14ac:dyDescent="0.25">
      <c r="B3" s="64"/>
      <c r="C3" s="65"/>
      <c r="D3" s="126" t="s">
        <v>18</v>
      </c>
      <c r="E3" s="128"/>
      <c r="F3" s="128"/>
      <c r="G3" s="68"/>
      <c r="H3" s="69"/>
      <c r="I3" s="64"/>
      <c r="J3" s="65"/>
      <c r="K3" s="66" t="s">
        <v>45</v>
      </c>
      <c r="L3" s="67"/>
      <c r="M3" s="67"/>
      <c r="N3" s="70"/>
      <c r="P3" s="71"/>
      <c r="Q3" s="65"/>
      <c r="R3" s="72" t="s">
        <v>19</v>
      </c>
      <c r="S3" s="67"/>
      <c r="T3" s="73"/>
      <c r="U3" s="74"/>
      <c r="V3" s="69"/>
      <c r="W3" s="67"/>
      <c r="X3" s="65"/>
      <c r="Y3" s="67"/>
      <c r="Z3" s="67"/>
      <c r="AA3" s="73"/>
      <c r="AB3" s="75"/>
      <c r="AC3" s="76"/>
    </row>
    <row r="4" spans="2:29" ht="14.1" customHeight="1" x14ac:dyDescent="0.25">
      <c r="B4" s="77"/>
      <c r="D4" s="127"/>
      <c r="E4" s="127"/>
      <c r="F4" s="127"/>
      <c r="G4" s="78"/>
      <c r="H4" s="79"/>
      <c r="N4" s="71"/>
      <c r="P4" s="71"/>
      <c r="R4" s="52" t="s">
        <v>20</v>
      </c>
      <c r="U4" s="80"/>
      <c r="V4" s="79"/>
      <c r="Y4" s="66"/>
      <c r="AC4" s="81"/>
    </row>
    <row r="5" spans="2:29" ht="14.1" customHeight="1" x14ac:dyDescent="0.25">
      <c r="B5" s="77"/>
      <c r="C5" s="53" t="s">
        <v>21</v>
      </c>
      <c r="D5" s="127" t="s">
        <v>126</v>
      </c>
      <c r="E5" s="127"/>
      <c r="F5" s="127"/>
      <c r="G5" s="78"/>
      <c r="H5" s="79"/>
      <c r="J5" s="53" t="s">
        <v>21</v>
      </c>
      <c r="K5" s="52" t="s">
        <v>146</v>
      </c>
      <c r="N5" s="71"/>
      <c r="P5" s="71"/>
      <c r="U5" s="80"/>
      <c r="V5" s="79"/>
      <c r="AA5" s="57"/>
      <c r="AC5" s="81"/>
    </row>
    <row r="6" spans="2:29" ht="14.1" customHeight="1" x14ac:dyDescent="0.25">
      <c r="B6" s="77"/>
      <c r="D6" s="127" t="s">
        <v>212</v>
      </c>
      <c r="E6" s="127"/>
      <c r="F6" s="129"/>
      <c r="G6" s="78"/>
      <c r="H6" s="79"/>
      <c r="P6" s="71"/>
      <c r="Q6" s="53" t="s">
        <v>21</v>
      </c>
      <c r="R6" s="52" t="s">
        <v>215</v>
      </c>
      <c r="U6" s="80"/>
      <c r="V6" s="79"/>
      <c r="AC6" s="81"/>
    </row>
    <row r="7" spans="2:29" ht="14.1" customHeight="1" x14ac:dyDescent="0.25">
      <c r="B7" s="77"/>
      <c r="D7" s="127"/>
      <c r="E7" s="127"/>
      <c r="F7" s="129"/>
      <c r="G7" s="78"/>
      <c r="H7" s="79"/>
      <c r="P7" s="71"/>
      <c r="R7" s="52" t="s">
        <v>159</v>
      </c>
      <c r="U7" s="80"/>
      <c r="V7" s="79"/>
      <c r="AC7" s="81"/>
    </row>
    <row r="8" spans="2:29" ht="14.1" customHeight="1" x14ac:dyDescent="0.25">
      <c r="B8" s="77"/>
      <c r="C8" s="53" t="s">
        <v>21</v>
      </c>
      <c r="D8" s="127" t="s">
        <v>127</v>
      </c>
      <c r="E8" s="127"/>
      <c r="F8" s="127"/>
      <c r="G8" s="52"/>
      <c r="H8" s="79"/>
      <c r="J8" s="53" t="s">
        <v>21</v>
      </c>
      <c r="K8" s="52" t="s">
        <v>156</v>
      </c>
      <c r="P8" s="71"/>
      <c r="Q8" s="53" t="s">
        <v>21</v>
      </c>
      <c r="R8" s="52" t="s">
        <v>216</v>
      </c>
      <c r="U8" s="80"/>
      <c r="V8" s="79"/>
      <c r="AC8" s="81"/>
    </row>
    <row r="9" spans="2:29" ht="14.1" customHeight="1" x14ac:dyDescent="0.25">
      <c r="B9" s="77"/>
      <c r="D9" s="127" t="s">
        <v>128</v>
      </c>
      <c r="E9" s="127"/>
      <c r="F9" s="129"/>
      <c r="G9" s="52"/>
      <c r="H9" s="79"/>
      <c r="K9" s="52" t="s">
        <v>157</v>
      </c>
      <c r="P9" s="71"/>
      <c r="R9" s="52" t="s">
        <v>160</v>
      </c>
      <c r="U9" s="80"/>
      <c r="V9" s="79"/>
      <c r="AC9" s="81"/>
    </row>
    <row r="10" spans="2:29" ht="14.1" customHeight="1" x14ac:dyDescent="0.25">
      <c r="B10" s="77"/>
      <c r="D10" s="127"/>
      <c r="E10" s="127"/>
      <c r="F10" s="129"/>
      <c r="G10" s="52"/>
      <c r="H10" s="79"/>
      <c r="P10" s="71"/>
      <c r="U10" s="81"/>
      <c r="V10" s="79"/>
      <c r="AC10" s="81"/>
    </row>
    <row r="11" spans="2:29" ht="14.1" customHeight="1" x14ac:dyDescent="0.25">
      <c r="B11" s="77"/>
      <c r="C11" s="53" t="s">
        <v>21</v>
      </c>
      <c r="D11" s="127" t="s">
        <v>129</v>
      </c>
      <c r="E11" s="130"/>
      <c r="F11" s="127"/>
      <c r="G11" s="52"/>
      <c r="H11" s="79"/>
      <c r="J11" s="53" t="s">
        <v>21</v>
      </c>
      <c r="K11" s="52" t="s">
        <v>213</v>
      </c>
      <c r="P11" s="71"/>
      <c r="Q11" s="53" t="s">
        <v>21</v>
      </c>
      <c r="R11" s="52" t="s">
        <v>161</v>
      </c>
      <c r="U11" s="81"/>
      <c r="V11" s="79"/>
      <c r="AC11" s="81"/>
    </row>
    <row r="12" spans="2:29" ht="14.1" customHeight="1" x14ac:dyDescent="0.25">
      <c r="B12" s="77"/>
      <c r="D12" s="127" t="s">
        <v>130</v>
      </c>
      <c r="E12" s="127"/>
      <c r="F12" s="129"/>
      <c r="G12" s="71"/>
      <c r="H12" s="79"/>
      <c r="I12" s="77"/>
      <c r="P12" s="71"/>
      <c r="R12" s="52" t="s">
        <v>162</v>
      </c>
      <c r="T12" s="82"/>
      <c r="U12" s="81"/>
      <c r="V12" s="79"/>
      <c r="AC12" s="81"/>
    </row>
    <row r="13" spans="2:29" ht="14.1" customHeight="1" x14ac:dyDescent="0.25">
      <c r="B13" s="77"/>
      <c r="G13" s="84"/>
      <c r="H13" s="79"/>
      <c r="I13" s="77"/>
      <c r="P13" s="71"/>
      <c r="U13" s="80"/>
      <c r="V13" s="79"/>
      <c r="AC13" s="81"/>
    </row>
    <row r="14" spans="2:29" ht="14.1" customHeight="1" x14ac:dyDescent="0.25">
      <c r="B14" s="77"/>
      <c r="G14" s="84"/>
      <c r="H14" s="79"/>
      <c r="I14" s="77"/>
      <c r="J14" s="53" t="s">
        <v>21</v>
      </c>
      <c r="K14" s="52" t="s">
        <v>214</v>
      </c>
      <c r="P14" s="71"/>
      <c r="Q14" s="53" t="s">
        <v>21</v>
      </c>
      <c r="R14" s="52" t="s">
        <v>163</v>
      </c>
      <c r="U14" s="80"/>
      <c r="V14" s="79"/>
      <c r="AC14" s="81"/>
    </row>
    <row r="15" spans="2:29" ht="14.1" customHeight="1" x14ac:dyDescent="0.25">
      <c r="B15" s="77"/>
      <c r="C15" s="53" t="s">
        <v>21</v>
      </c>
      <c r="D15" s="127" t="s">
        <v>131</v>
      </c>
      <c r="E15" s="127"/>
      <c r="F15" s="127"/>
      <c r="G15" s="84"/>
      <c r="H15" s="79"/>
      <c r="I15" s="77"/>
      <c r="K15" s="52" t="s">
        <v>158</v>
      </c>
      <c r="P15" s="71"/>
      <c r="R15" s="52" t="s">
        <v>164</v>
      </c>
      <c r="U15" s="80"/>
      <c r="V15" s="79"/>
      <c r="AC15" s="81"/>
    </row>
    <row r="16" spans="2:29" ht="14.1" customHeight="1" x14ac:dyDescent="0.25">
      <c r="B16" s="77"/>
      <c r="D16" s="127" t="s">
        <v>132</v>
      </c>
      <c r="E16" s="127"/>
      <c r="F16" s="127"/>
      <c r="G16" s="71"/>
      <c r="H16" s="79"/>
      <c r="I16" s="77"/>
      <c r="N16" s="71"/>
      <c r="P16" s="71"/>
      <c r="R16" s="52" t="s">
        <v>165</v>
      </c>
      <c r="U16" s="80"/>
      <c r="V16" s="79"/>
      <c r="AC16" s="81"/>
    </row>
    <row r="17" spans="1:29" ht="14.1" customHeight="1" x14ac:dyDescent="0.25">
      <c r="B17" s="77"/>
      <c r="G17" s="84"/>
      <c r="H17" s="79"/>
      <c r="I17" s="77"/>
      <c r="J17" s="53" t="s">
        <v>21</v>
      </c>
      <c r="P17" s="71"/>
      <c r="Q17" s="53" t="s">
        <v>21</v>
      </c>
      <c r="U17" s="80"/>
      <c r="V17" s="79"/>
      <c r="AC17" s="81"/>
    </row>
    <row r="18" spans="1:29" ht="14.1" customHeight="1" x14ac:dyDescent="0.25">
      <c r="B18" s="77"/>
      <c r="F18" s="82"/>
      <c r="G18" s="71"/>
      <c r="H18" s="79"/>
      <c r="I18" s="77"/>
      <c r="P18" s="71"/>
      <c r="U18" s="80"/>
      <c r="V18" s="79"/>
      <c r="AC18" s="81"/>
    </row>
    <row r="19" spans="1:29" ht="14.1" customHeight="1" x14ac:dyDescent="0.25">
      <c r="B19" s="77"/>
      <c r="G19" s="85"/>
      <c r="H19" s="79"/>
      <c r="I19" s="77"/>
      <c r="N19" s="71"/>
      <c r="P19" s="71"/>
      <c r="U19" s="80"/>
      <c r="V19" s="79"/>
      <c r="AC19" s="81"/>
    </row>
    <row r="20" spans="1:29" ht="14.1" customHeight="1" x14ac:dyDescent="0.25">
      <c r="B20" s="77"/>
      <c r="G20" s="85"/>
      <c r="H20" s="79"/>
      <c r="I20" s="77"/>
      <c r="P20" s="71"/>
      <c r="U20" s="80"/>
      <c r="V20" s="79"/>
      <c r="AC20" s="81"/>
    </row>
    <row r="21" spans="1:29" ht="14.1" customHeight="1" x14ac:dyDescent="0.25">
      <c r="B21" s="77"/>
      <c r="F21" s="82"/>
      <c r="G21" s="85"/>
      <c r="H21" s="79"/>
      <c r="I21" s="77"/>
      <c r="N21" s="71"/>
      <c r="P21" s="71"/>
      <c r="U21" s="81"/>
      <c r="V21" s="79"/>
      <c r="AC21" s="81"/>
    </row>
    <row r="22" spans="1:29" ht="14.1" customHeight="1" x14ac:dyDescent="0.25">
      <c r="B22" s="77"/>
      <c r="G22" s="85"/>
      <c r="H22" s="79"/>
      <c r="I22" s="77"/>
      <c r="N22" s="71"/>
      <c r="P22" s="71"/>
      <c r="U22" s="81"/>
      <c r="V22" s="79"/>
      <c r="Y22" s="24"/>
      <c r="AC22" s="81"/>
    </row>
    <row r="23" spans="1:29" ht="14.1" customHeight="1" x14ac:dyDescent="0.25">
      <c r="B23" s="77"/>
      <c r="D23" s="86" t="s">
        <v>13</v>
      </c>
      <c r="E23" s="87"/>
      <c r="F23" s="88" t="s">
        <v>22</v>
      </c>
      <c r="G23" s="85"/>
      <c r="H23" s="79"/>
      <c r="I23" s="77"/>
      <c r="K23" s="86" t="s">
        <v>13</v>
      </c>
      <c r="L23" s="87"/>
      <c r="M23" s="88" t="s">
        <v>22</v>
      </c>
      <c r="N23" s="71"/>
      <c r="P23" s="71"/>
      <c r="R23" s="86" t="s">
        <v>13</v>
      </c>
      <c r="S23" s="87"/>
      <c r="T23" s="88" t="s">
        <v>22</v>
      </c>
      <c r="U23" s="81"/>
      <c r="V23" s="79"/>
      <c r="Y23" s="89"/>
      <c r="Z23" s="87"/>
      <c r="AA23" s="90"/>
      <c r="AC23" s="81"/>
    </row>
    <row r="24" spans="1:29" ht="14.1" customHeight="1" x14ac:dyDescent="0.25">
      <c r="B24" s="77"/>
      <c r="G24" s="85"/>
      <c r="H24" s="79"/>
      <c r="I24" s="77"/>
      <c r="N24" s="71"/>
      <c r="P24" s="71"/>
      <c r="U24" s="81"/>
      <c r="V24" s="79"/>
      <c r="AC24" s="81"/>
    </row>
    <row r="25" spans="1:29" ht="14.1" customHeight="1" x14ac:dyDescent="0.25">
      <c r="B25" s="77"/>
      <c r="D25" s="126" t="s">
        <v>23</v>
      </c>
      <c r="E25" s="127"/>
      <c r="F25" s="127"/>
      <c r="G25" s="85"/>
      <c r="H25" s="79"/>
      <c r="I25" s="77"/>
      <c r="K25" s="66" t="s">
        <v>46</v>
      </c>
      <c r="N25" s="71"/>
      <c r="P25" s="71"/>
      <c r="R25" s="66" t="s">
        <v>25</v>
      </c>
      <c r="U25" s="81"/>
      <c r="V25" s="79"/>
      <c r="Y25" s="66"/>
      <c r="AC25" s="81"/>
    </row>
    <row r="26" spans="1:29" ht="14.1" customHeight="1" x14ac:dyDescent="0.25">
      <c r="B26" s="77"/>
      <c r="D26" s="127"/>
      <c r="E26" s="127"/>
      <c r="F26" s="127"/>
      <c r="G26" s="85"/>
      <c r="H26" s="79"/>
      <c r="I26" s="77"/>
      <c r="N26" s="71"/>
      <c r="P26" s="71"/>
      <c r="U26" s="81"/>
      <c r="V26" s="79"/>
      <c r="AC26" s="81"/>
    </row>
    <row r="27" spans="1:29" ht="14.1" customHeight="1" x14ac:dyDescent="0.25">
      <c r="B27" s="77"/>
      <c r="C27" s="53" t="s">
        <v>21</v>
      </c>
      <c r="D27" s="127" t="s">
        <v>134</v>
      </c>
      <c r="E27" s="127"/>
      <c r="F27" s="127"/>
      <c r="G27" s="85"/>
      <c r="H27" s="79"/>
      <c r="I27" s="77"/>
      <c r="J27" s="53" t="s">
        <v>21</v>
      </c>
      <c r="K27" s="52" t="s">
        <v>153</v>
      </c>
      <c r="L27" s="83"/>
      <c r="M27" s="83"/>
      <c r="N27" s="71"/>
      <c r="P27" s="71"/>
      <c r="Q27" s="53" t="s">
        <v>21</v>
      </c>
      <c r="R27" s="52" t="s">
        <v>219</v>
      </c>
      <c r="U27" s="81"/>
      <c r="V27" s="79"/>
      <c r="AB27" s="52"/>
      <c r="AC27" s="71"/>
    </row>
    <row r="28" spans="1:29" ht="14.1" customHeight="1" x14ac:dyDescent="0.25">
      <c r="B28" s="77"/>
      <c r="D28" s="127"/>
      <c r="E28" s="127"/>
      <c r="F28" s="127"/>
      <c r="G28" s="85"/>
      <c r="H28" s="79"/>
      <c r="I28" s="77"/>
      <c r="K28" s="52" t="s">
        <v>218</v>
      </c>
      <c r="N28" s="71"/>
      <c r="P28" s="71"/>
      <c r="R28" s="52" t="s">
        <v>166</v>
      </c>
      <c r="U28" s="81"/>
      <c r="V28" s="79"/>
      <c r="AC28" s="81"/>
    </row>
    <row r="29" spans="1:29" ht="14.1" customHeight="1" x14ac:dyDescent="0.25">
      <c r="A29" s="53"/>
      <c r="B29" s="91"/>
      <c r="C29" s="53" t="s">
        <v>21</v>
      </c>
      <c r="D29" s="127" t="s">
        <v>133</v>
      </c>
      <c r="E29" s="127"/>
      <c r="F29" s="127"/>
      <c r="G29" s="85"/>
      <c r="H29" s="79"/>
      <c r="I29" s="77"/>
      <c r="N29" s="71"/>
      <c r="P29" s="71"/>
      <c r="Q29" s="53" t="s">
        <v>21</v>
      </c>
      <c r="R29" s="52" t="s">
        <v>220</v>
      </c>
      <c r="U29" s="81"/>
      <c r="V29" s="79"/>
      <c r="AC29" s="81"/>
    </row>
    <row r="30" spans="1:29" ht="14.1" customHeight="1" x14ac:dyDescent="0.25">
      <c r="A30" s="53"/>
      <c r="B30" s="91"/>
      <c r="D30" s="127"/>
      <c r="E30" s="127"/>
      <c r="F30" s="127"/>
      <c r="G30" s="85"/>
      <c r="H30" s="79"/>
      <c r="I30" s="77"/>
      <c r="J30" s="53" t="s">
        <v>21</v>
      </c>
      <c r="K30" s="52" t="s">
        <v>147</v>
      </c>
      <c r="N30" s="71"/>
      <c r="P30" s="71"/>
      <c r="R30" s="52" t="s">
        <v>167</v>
      </c>
      <c r="U30" s="81"/>
      <c r="V30" s="79"/>
      <c r="AC30" s="81"/>
    </row>
    <row r="31" spans="1:29" ht="14.1" customHeight="1" x14ac:dyDescent="0.25">
      <c r="A31" s="53"/>
      <c r="B31" s="91"/>
      <c r="C31" s="53" t="s">
        <v>21</v>
      </c>
      <c r="D31" s="127" t="s">
        <v>135</v>
      </c>
      <c r="E31" s="127"/>
      <c r="F31" s="127"/>
      <c r="G31" s="85"/>
      <c r="H31" s="79"/>
      <c r="I31" s="77"/>
      <c r="K31" s="52" t="s">
        <v>148</v>
      </c>
      <c r="M31" s="82"/>
      <c r="N31" s="71"/>
      <c r="P31" s="71"/>
      <c r="U31" s="81"/>
      <c r="V31" s="79"/>
      <c r="AC31" s="81"/>
    </row>
    <row r="32" spans="1:29" ht="14.1" customHeight="1" x14ac:dyDescent="0.25">
      <c r="A32" s="53"/>
      <c r="B32" s="91"/>
      <c r="D32" s="127"/>
      <c r="E32" s="127"/>
      <c r="F32" s="127"/>
      <c r="G32" s="85"/>
      <c r="H32" s="79"/>
      <c r="I32" s="77"/>
      <c r="N32" s="71"/>
      <c r="P32" s="71"/>
      <c r="Q32" s="53" t="s">
        <v>21</v>
      </c>
      <c r="R32" s="52" t="s">
        <v>168</v>
      </c>
      <c r="U32" s="81"/>
      <c r="V32" s="79"/>
      <c r="AC32" s="81"/>
    </row>
    <row r="33" spans="1:29" ht="14.1" customHeight="1" x14ac:dyDescent="0.25">
      <c r="A33" s="53"/>
      <c r="B33" s="91"/>
      <c r="G33" s="85"/>
      <c r="H33" s="79"/>
      <c r="I33" s="77"/>
      <c r="J33" s="53" t="s">
        <v>21</v>
      </c>
      <c r="K33" s="52" t="s">
        <v>336</v>
      </c>
      <c r="N33" s="71"/>
      <c r="P33" s="71"/>
      <c r="R33" s="52" t="s">
        <v>169</v>
      </c>
      <c r="U33" s="81"/>
      <c r="V33" s="79"/>
      <c r="AC33" s="81"/>
    </row>
    <row r="34" spans="1:29" ht="14.1" customHeight="1" x14ac:dyDescent="0.25">
      <c r="A34" s="53"/>
      <c r="B34" s="91"/>
      <c r="C34" s="53" t="s">
        <v>21</v>
      </c>
      <c r="D34" s="127" t="s">
        <v>48</v>
      </c>
      <c r="E34" s="127"/>
      <c r="F34" s="127"/>
      <c r="G34" s="85"/>
      <c r="H34" s="79"/>
      <c r="I34" s="77"/>
      <c r="K34" s="52" t="s">
        <v>145</v>
      </c>
      <c r="N34" s="71"/>
      <c r="P34" s="71"/>
      <c r="U34" s="81"/>
      <c r="V34" s="79"/>
      <c r="AC34" s="81"/>
    </row>
    <row r="35" spans="1:29" ht="14.1" customHeight="1" x14ac:dyDescent="0.25">
      <c r="A35" s="53"/>
      <c r="B35" s="91"/>
      <c r="D35" s="127" t="s">
        <v>217</v>
      </c>
      <c r="E35" s="127"/>
      <c r="F35" s="127"/>
      <c r="G35" s="85"/>
      <c r="H35" s="79"/>
      <c r="I35" s="77"/>
      <c r="N35" s="71"/>
      <c r="P35" s="71"/>
      <c r="AC35" s="81"/>
    </row>
    <row r="36" spans="1:29" ht="14.1" customHeight="1" x14ac:dyDescent="0.25">
      <c r="B36" s="77"/>
      <c r="G36" s="85"/>
      <c r="H36" s="79"/>
      <c r="I36" s="77"/>
      <c r="J36" s="53" t="s">
        <v>21</v>
      </c>
      <c r="K36" s="52" t="s">
        <v>149</v>
      </c>
      <c r="N36" s="71"/>
      <c r="P36" s="71"/>
      <c r="Q36" s="53" t="s">
        <v>21</v>
      </c>
      <c r="R36" s="52" t="s">
        <v>221</v>
      </c>
      <c r="U36" s="81"/>
      <c r="V36" s="79"/>
      <c r="AC36" s="81"/>
    </row>
    <row r="37" spans="1:29" ht="14.1" customHeight="1" x14ac:dyDescent="0.25">
      <c r="B37" s="77"/>
      <c r="C37" s="53" t="s">
        <v>21</v>
      </c>
      <c r="D37" s="127" t="s">
        <v>136</v>
      </c>
      <c r="E37" s="127"/>
      <c r="F37" s="127"/>
      <c r="G37" s="85"/>
      <c r="H37" s="79"/>
      <c r="I37" s="77"/>
      <c r="P37" s="71"/>
      <c r="R37" s="52" t="s">
        <v>170</v>
      </c>
      <c r="U37" s="81"/>
      <c r="V37" s="79"/>
      <c r="AC37" s="81"/>
    </row>
    <row r="38" spans="1:29" ht="14.1" customHeight="1" x14ac:dyDescent="0.25">
      <c r="B38" s="77"/>
      <c r="G38" s="85"/>
      <c r="H38" s="79"/>
      <c r="I38" s="77"/>
      <c r="P38" s="71"/>
      <c r="U38" s="81"/>
      <c r="V38" s="79"/>
      <c r="AC38" s="81"/>
    </row>
    <row r="39" spans="1:29" ht="14.1" customHeight="1" x14ac:dyDescent="0.25">
      <c r="B39" s="77"/>
      <c r="D39" s="52" t="s">
        <v>137</v>
      </c>
      <c r="G39" s="85"/>
      <c r="H39" s="79"/>
      <c r="I39" s="77"/>
      <c r="J39" s="53" t="s">
        <v>21</v>
      </c>
      <c r="K39" s="52" t="s">
        <v>150</v>
      </c>
      <c r="P39" s="71"/>
      <c r="Q39" s="53" t="s">
        <v>21</v>
      </c>
      <c r="R39" s="52" t="s">
        <v>222</v>
      </c>
      <c r="U39" s="80"/>
      <c r="V39" s="79"/>
      <c r="AC39" s="81"/>
    </row>
    <row r="40" spans="1:29" ht="14.1" customHeight="1" x14ac:dyDescent="0.25">
      <c r="B40" s="77"/>
      <c r="D40" s="52" t="s">
        <v>138</v>
      </c>
      <c r="G40" s="85"/>
      <c r="H40" s="79"/>
      <c r="I40" s="77"/>
      <c r="K40" s="52" t="s">
        <v>151</v>
      </c>
      <c r="P40" s="71"/>
      <c r="R40" s="52" t="s">
        <v>171</v>
      </c>
      <c r="U40" s="80"/>
      <c r="V40" s="79"/>
      <c r="AC40" s="81"/>
    </row>
    <row r="41" spans="1:29" ht="14.1" customHeight="1" x14ac:dyDescent="0.25">
      <c r="B41" s="77"/>
      <c r="G41" s="85"/>
      <c r="H41" s="79"/>
      <c r="I41" s="77"/>
      <c r="K41" s="52" t="s">
        <v>152</v>
      </c>
      <c r="P41" s="71"/>
      <c r="U41" s="80"/>
      <c r="V41" s="79"/>
      <c r="AC41" s="81"/>
    </row>
    <row r="42" spans="1:29" ht="14.1" customHeight="1" x14ac:dyDescent="0.25">
      <c r="B42" s="77"/>
      <c r="C42" s="53" t="s">
        <v>21</v>
      </c>
      <c r="D42" s="127"/>
      <c r="E42" s="127"/>
      <c r="F42" s="127"/>
      <c r="G42" s="85"/>
      <c r="H42" s="79"/>
      <c r="I42" s="77"/>
      <c r="N42" s="71"/>
      <c r="P42" s="71"/>
      <c r="U42" s="80"/>
      <c r="V42" s="79"/>
      <c r="AC42" s="81"/>
    </row>
    <row r="43" spans="1:29" ht="14.1" customHeight="1" x14ac:dyDescent="0.25">
      <c r="B43" s="77"/>
      <c r="G43" s="85"/>
      <c r="H43" s="79"/>
      <c r="I43" s="77"/>
      <c r="N43" s="71"/>
      <c r="P43" s="71"/>
      <c r="U43" s="80"/>
      <c r="V43" s="79"/>
      <c r="AC43" s="81"/>
    </row>
    <row r="44" spans="1:29" ht="14.1" customHeight="1" x14ac:dyDescent="0.25">
      <c r="B44" s="77"/>
      <c r="G44" s="85"/>
      <c r="H44" s="79"/>
      <c r="I44" s="77"/>
      <c r="N44" s="71"/>
      <c r="P44" s="71"/>
      <c r="U44" s="80"/>
      <c r="V44" s="79"/>
      <c r="AC44" s="81"/>
    </row>
    <row r="45" spans="1:29" ht="14.1" customHeight="1" x14ac:dyDescent="0.25">
      <c r="B45" s="77"/>
      <c r="G45" s="85"/>
      <c r="H45" s="79"/>
      <c r="I45" s="77"/>
      <c r="N45" s="71"/>
      <c r="P45" s="71"/>
      <c r="U45" s="80"/>
      <c r="V45" s="79"/>
      <c r="AC45" s="81"/>
    </row>
    <row r="46" spans="1:29" ht="14.1" customHeight="1" x14ac:dyDescent="0.25">
      <c r="B46" s="77"/>
      <c r="D46" s="52" t="s">
        <v>26</v>
      </c>
      <c r="G46" s="85"/>
      <c r="H46" s="79"/>
      <c r="I46" s="77"/>
      <c r="N46" s="71"/>
      <c r="P46" s="71"/>
      <c r="U46" s="80"/>
      <c r="V46" s="79"/>
      <c r="AC46" s="81"/>
    </row>
    <row r="47" spans="1:29" ht="14.1" customHeight="1" x14ac:dyDescent="0.25">
      <c r="B47" s="77"/>
      <c r="D47" s="86" t="s">
        <v>13</v>
      </c>
      <c r="E47" s="87"/>
      <c r="F47" s="88" t="s">
        <v>22</v>
      </c>
      <c r="G47" s="85"/>
      <c r="H47" s="79"/>
      <c r="I47" s="77"/>
      <c r="K47" s="86" t="s">
        <v>13</v>
      </c>
      <c r="L47" s="87"/>
      <c r="M47" s="88" t="s">
        <v>22</v>
      </c>
      <c r="N47" s="71"/>
      <c r="P47" s="71"/>
      <c r="R47" s="86" t="s">
        <v>13</v>
      </c>
      <c r="S47" s="87"/>
      <c r="T47" s="88" t="s">
        <v>22</v>
      </c>
      <c r="U47" s="81"/>
      <c r="V47" s="79"/>
      <c r="AA47" s="52" t="s">
        <v>27</v>
      </c>
      <c r="AC47" s="81"/>
    </row>
    <row r="48" spans="1:29" ht="14.1" customHeight="1" x14ac:dyDescent="0.25">
      <c r="A48" s="53"/>
      <c r="B48" s="91"/>
      <c r="G48" s="85"/>
      <c r="H48" s="79"/>
      <c r="I48" s="77"/>
      <c r="N48" s="71"/>
      <c r="P48" s="71"/>
      <c r="U48" s="80"/>
      <c r="V48" s="79"/>
      <c r="AC48" s="81"/>
    </row>
    <row r="49" spans="1:29" ht="14.1" customHeight="1" x14ac:dyDescent="0.25">
      <c r="A49" s="53"/>
      <c r="B49" s="91"/>
      <c r="D49" s="66" t="s">
        <v>44</v>
      </c>
      <c r="G49" s="85"/>
      <c r="H49" s="79"/>
      <c r="I49" s="77"/>
      <c r="K49" s="66" t="s">
        <v>28</v>
      </c>
      <c r="N49" s="71"/>
      <c r="P49" s="71"/>
      <c r="R49" s="66"/>
      <c r="U49" s="81"/>
      <c r="V49" s="79"/>
      <c r="AC49" s="81"/>
    </row>
    <row r="50" spans="1:29" ht="14.1" customHeight="1" x14ac:dyDescent="0.25">
      <c r="A50" s="53"/>
      <c r="B50" s="91"/>
      <c r="E50" s="87"/>
      <c r="G50" s="85"/>
      <c r="H50" s="79"/>
      <c r="I50" s="77"/>
      <c r="N50" s="71"/>
      <c r="P50" s="71"/>
      <c r="U50" s="81"/>
      <c r="V50" s="79"/>
      <c r="Z50" s="87"/>
      <c r="AC50" s="81"/>
    </row>
    <row r="51" spans="1:29" ht="14.1" customHeight="1" x14ac:dyDescent="0.25">
      <c r="A51" s="92"/>
      <c r="B51" s="91"/>
      <c r="C51" s="53" t="s">
        <v>21</v>
      </c>
      <c r="D51" s="52" t="s">
        <v>223</v>
      </c>
      <c r="G51" s="85"/>
      <c r="H51" s="79"/>
      <c r="I51" s="77"/>
      <c r="J51" s="53" t="s">
        <v>21</v>
      </c>
      <c r="K51" s="52" t="s">
        <v>225</v>
      </c>
      <c r="N51" s="71"/>
      <c r="P51" s="71"/>
      <c r="U51" s="81"/>
      <c r="V51" s="79"/>
      <c r="Y51" s="24"/>
      <c r="AC51" s="81"/>
    </row>
    <row r="52" spans="1:29" ht="14.1" customHeight="1" x14ac:dyDescent="0.25">
      <c r="A52" s="92"/>
      <c r="B52" s="91"/>
      <c r="G52" s="85"/>
      <c r="H52" s="79"/>
      <c r="I52" s="77"/>
      <c r="K52" s="52" t="s">
        <v>141</v>
      </c>
      <c r="N52" s="71"/>
      <c r="P52" s="71"/>
      <c r="U52" s="81"/>
      <c r="V52" s="79"/>
      <c r="Y52" s="24"/>
      <c r="AC52" s="81"/>
    </row>
    <row r="53" spans="1:29" ht="14.1" customHeight="1" x14ac:dyDescent="0.25">
      <c r="A53" s="92"/>
      <c r="B53" s="91"/>
      <c r="G53" s="85"/>
      <c r="H53" s="79"/>
      <c r="I53" s="77"/>
      <c r="N53" s="71"/>
      <c r="P53" s="71"/>
      <c r="U53" s="81"/>
      <c r="V53" s="79"/>
      <c r="Y53" s="24"/>
      <c r="AC53" s="81"/>
    </row>
    <row r="54" spans="1:29" ht="14.1" customHeight="1" x14ac:dyDescent="0.25">
      <c r="A54" s="92"/>
      <c r="B54" s="91"/>
      <c r="C54" s="53" t="s">
        <v>21</v>
      </c>
      <c r="D54" s="52" t="s">
        <v>224</v>
      </c>
      <c r="G54" s="85"/>
      <c r="H54" s="79"/>
      <c r="I54" s="77"/>
      <c r="J54" s="53" t="s">
        <v>21</v>
      </c>
      <c r="K54" s="52" t="s">
        <v>142</v>
      </c>
      <c r="N54" s="71"/>
      <c r="P54" s="71"/>
      <c r="U54" s="81"/>
      <c r="V54" s="79"/>
      <c r="Y54" s="89"/>
      <c r="Z54" s="87"/>
      <c r="AA54" s="90"/>
      <c r="AC54" s="81"/>
    </row>
    <row r="55" spans="1:29" ht="14.1" customHeight="1" x14ac:dyDescent="0.25">
      <c r="A55" s="92"/>
      <c r="B55" s="91"/>
      <c r="G55" s="85"/>
      <c r="H55" s="79"/>
      <c r="I55" s="77"/>
      <c r="K55" s="52" t="s">
        <v>143</v>
      </c>
      <c r="N55" s="71"/>
      <c r="P55" s="71"/>
      <c r="Q55" s="52"/>
      <c r="U55" s="81"/>
      <c r="V55" s="79"/>
      <c r="AC55" s="81"/>
    </row>
    <row r="56" spans="1:29" ht="14.1" customHeight="1" x14ac:dyDescent="0.25">
      <c r="A56" s="92"/>
      <c r="B56" s="91"/>
      <c r="G56" s="85"/>
      <c r="H56" s="79"/>
      <c r="I56" s="77"/>
      <c r="N56" s="71"/>
      <c r="P56" s="71"/>
      <c r="U56" s="81"/>
      <c r="V56" s="79"/>
      <c r="AC56" s="81"/>
    </row>
    <row r="57" spans="1:29" ht="14.1" customHeight="1" x14ac:dyDescent="0.25">
      <c r="A57" s="92"/>
      <c r="B57" s="91"/>
      <c r="C57" s="53" t="s">
        <v>21</v>
      </c>
      <c r="D57" s="52" t="s">
        <v>228</v>
      </c>
      <c r="G57" s="85"/>
      <c r="H57" s="79"/>
      <c r="I57" s="77"/>
      <c r="J57" s="53" t="s">
        <v>21</v>
      </c>
      <c r="K57" s="52" t="s">
        <v>226</v>
      </c>
      <c r="N57" s="71"/>
      <c r="P57" s="71"/>
      <c r="U57" s="81"/>
      <c r="V57" s="79"/>
      <c r="AC57" s="81"/>
    </row>
    <row r="58" spans="1:29" ht="14.1" customHeight="1" x14ac:dyDescent="0.25">
      <c r="A58" s="92"/>
      <c r="B58" s="91"/>
      <c r="G58" s="85"/>
      <c r="H58" s="79"/>
      <c r="I58" s="77"/>
      <c r="N58" s="71"/>
      <c r="P58" s="71"/>
      <c r="U58" s="81"/>
      <c r="V58" s="79"/>
      <c r="AC58" s="81"/>
    </row>
    <row r="59" spans="1:29" ht="14.1" customHeight="1" x14ac:dyDescent="0.25">
      <c r="A59" s="92"/>
      <c r="B59" s="91"/>
      <c r="G59" s="85"/>
      <c r="H59" s="79"/>
      <c r="I59" s="77"/>
      <c r="N59" s="71"/>
      <c r="P59" s="71"/>
      <c r="Q59" s="52"/>
      <c r="U59" s="81"/>
      <c r="V59" s="79"/>
      <c r="AC59" s="81"/>
    </row>
    <row r="60" spans="1:29" ht="14.1" customHeight="1" x14ac:dyDescent="0.25">
      <c r="A60" s="92"/>
      <c r="B60" s="91"/>
      <c r="C60" s="53" t="s">
        <v>21</v>
      </c>
      <c r="D60" s="52" t="s">
        <v>139</v>
      </c>
      <c r="G60" s="85"/>
      <c r="H60" s="79"/>
      <c r="I60" s="77"/>
      <c r="J60" s="53" t="s">
        <v>21</v>
      </c>
      <c r="K60" s="52" t="s">
        <v>227</v>
      </c>
      <c r="N60" s="71"/>
      <c r="P60" s="71"/>
      <c r="U60" s="81"/>
      <c r="V60" s="79"/>
      <c r="AC60" s="81"/>
    </row>
    <row r="61" spans="1:29" ht="14.1" customHeight="1" x14ac:dyDescent="0.25">
      <c r="A61" s="92"/>
      <c r="B61" s="91"/>
      <c r="G61" s="85"/>
      <c r="H61" s="79"/>
      <c r="I61" s="77"/>
      <c r="K61" s="52" t="s">
        <v>144</v>
      </c>
      <c r="N61" s="71"/>
      <c r="P61" s="71"/>
      <c r="U61" s="81"/>
      <c r="V61" s="79"/>
      <c r="AC61" s="81"/>
    </row>
    <row r="62" spans="1:29" ht="14.1" customHeight="1" x14ac:dyDescent="0.25">
      <c r="A62" s="92"/>
      <c r="B62" s="91"/>
      <c r="C62" s="53" t="s">
        <v>21</v>
      </c>
      <c r="D62" s="52" t="s">
        <v>140</v>
      </c>
      <c r="G62" s="85"/>
      <c r="H62" s="79"/>
      <c r="I62" s="77"/>
      <c r="K62" s="52" t="s">
        <v>49</v>
      </c>
      <c r="N62" s="71"/>
      <c r="P62" s="71"/>
      <c r="U62" s="81"/>
      <c r="V62" s="79"/>
      <c r="AC62" s="81"/>
    </row>
    <row r="63" spans="1:29" ht="14.1" customHeight="1" x14ac:dyDescent="0.25">
      <c r="A63" s="92"/>
      <c r="B63" s="91"/>
      <c r="G63" s="85"/>
      <c r="H63" s="79"/>
      <c r="I63" s="77"/>
      <c r="N63" s="71"/>
      <c r="P63" s="71"/>
      <c r="U63" s="81"/>
      <c r="V63" s="79"/>
      <c r="AC63" s="81"/>
    </row>
    <row r="64" spans="1:29" ht="13.7" customHeight="1" x14ac:dyDescent="0.25">
      <c r="A64" s="92"/>
      <c r="B64" s="91"/>
      <c r="G64" s="85"/>
      <c r="H64" s="79"/>
      <c r="I64" s="77"/>
      <c r="K64" s="52" t="s">
        <v>154</v>
      </c>
      <c r="N64" s="71"/>
      <c r="P64" s="71"/>
      <c r="U64" s="81"/>
      <c r="V64" s="79"/>
      <c r="AC64" s="81"/>
    </row>
    <row r="65" spans="1:29" ht="15" customHeight="1" x14ac:dyDescent="0.25">
      <c r="A65" s="71"/>
      <c r="B65" s="77"/>
      <c r="G65" s="81"/>
      <c r="H65" s="79"/>
      <c r="I65" s="77"/>
      <c r="K65" s="52" t="s">
        <v>155</v>
      </c>
      <c r="N65" s="71"/>
      <c r="P65" s="71"/>
      <c r="U65" s="81"/>
      <c r="V65" s="79"/>
      <c r="AC65" s="81"/>
    </row>
    <row r="66" spans="1:29" ht="15" customHeight="1" x14ac:dyDescent="0.25">
      <c r="A66" s="71"/>
      <c r="B66" s="77"/>
      <c r="F66" s="82"/>
      <c r="G66" s="93"/>
      <c r="H66" s="94"/>
      <c r="I66" s="95"/>
      <c r="N66" s="93"/>
      <c r="P66" s="71"/>
      <c r="U66" s="81"/>
      <c r="W66" s="77"/>
      <c r="AC66" s="81"/>
    </row>
    <row r="67" spans="1:29" ht="15" customHeight="1" x14ac:dyDescent="0.25">
      <c r="A67" s="71"/>
      <c r="B67" s="77"/>
      <c r="G67" s="96"/>
      <c r="I67" s="77"/>
      <c r="N67" s="84"/>
      <c r="P67" s="71"/>
      <c r="U67" s="81"/>
      <c r="W67" s="77"/>
      <c r="AC67" s="81"/>
    </row>
    <row r="68" spans="1:29" ht="13.5" customHeight="1" x14ac:dyDescent="0.25">
      <c r="A68" s="71"/>
      <c r="B68" s="77"/>
      <c r="D68" s="86" t="s">
        <v>13</v>
      </c>
      <c r="E68" s="87"/>
      <c r="F68" s="88" t="s">
        <v>22</v>
      </c>
      <c r="G68" s="71"/>
      <c r="I68" s="77"/>
      <c r="J68" s="52"/>
      <c r="K68" s="86" t="s">
        <v>13</v>
      </c>
      <c r="L68" s="87"/>
      <c r="M68" s="88" t="s">
        <v>22</v>
      </c>
      <c r="N68" s="71"/>
      <c r="P68" s="71"/>
      <c r="Q68" s="56"/>
      <c r="R68" s="89"/>
      <c r="S68" s="87"/>
      <c r="T68" s="90"/>
      <c r="U68" s="71"/>
      <c r="W68" s="77"/>
      <c r="X68" s="56"/>
      <c r="Y68" s="56"/>
      <c r="AB68" s="52"/>
      <c r="AC68" s="71"/>
    </row>
    <row r="69" spans="1:29" ht="13.5" customHeight="1" x14ac:dyDescent="0.25">
      <c r="A69" s="71"/>
      <c r="B69" s="77"/>
      <c r="F69" s="97"/>
      <c r="G69" s="81"/>
      <c r="I69" s="77"/>
      <c r="N69" s="81"/>
      <c r="P69" s="71"/>
      <c r="Q69" s="56"/>
      <c r="T69" s="53"/>
      <c r="U69" s="71"/>
      <c r="W69" s="77"/>
      <c r="X69" s="56"/>
      <c r="Y69" s="56"/>
      <c r="AA69" s="97"/>
      <c r="AB69" s="52"/>
      <c r="AC69" s="71"/>
    </row>
    <row r="70" spans="1:29" ht="13.5" customHeight="1" x14ac:dyDescent="0.25">
      <c r="A70" s="71"/>
      <c r="B70" s="77"/>
      <c r="G70" s="96"/>
      <c r="I70" s="77"/>
      <c r="N70" s="71"/>
      <c r="P70" s="71"/>
      <c r="Q70" s="56"/>
      <c r="T70" s="53"/>
      <c r="U70" s="71"/>
      <c r="W70" s="77"/>
      <c r="X70" s="56"/>
      <c r="Y70" s="56"/>
      <c r="AB70" s="52"/>
      <c r="AC70" s="71"/>
    </row>
    <row r="71" spans="1:29" ht="13.5" customHeight="1" thickBot="1" x14ac:dyDescent="0.3">
      <c r="B71" s="98"/>
      <c r="C71" s="99"/>
      <c r="D71" s="100"/>
      <c r="E71" s="100"/>
      <c r="F71" s="100"/>
      <c r="G71" s="101"/>
      <c r="H71" s="100"/>
      <c r="I71" s="98"/>
      <c r="J71" s="99"/>
      <c r="K71" s="100"/>
      <c r="L71" s="100"/>
      <c r="M71" s="100"/>
      <c r="N71" s="102"/>
      <c r="O71" s="77"/>
      <c r="P71" s="71"/>
      <c r="Q71" s="103"/>
      <c r="R71" s="100"/>
      <c r="S71" s="100"/>
      <c r="T71" s="99"/>
      <c r="U71" s="102"/>
      <c r="W71" s="98"/>
      <c r="X71" s="103"/>
      <c r="Y71" s="103"/>
      <c r="Z71" s="100"/>
      <c r="AA71" s="100"/>
      <c r="AB71" s="100"/>
      <c r="AC71" s="102"/>
    </row>
    <row r="72" spans="1:29" x14ac:dyDescent="0.25">
      <c r="Q72" s="56"/>
      <c r="T72" s="53"/>
      <c r="U72" s="52"/>
      <c r="X72" s="56"/>
      <c r="Y72" s="56"/>
      <c r="AB72" s="52"/>
      <c r="AC72" s="52"/>
    </row>
    <row r="84" spans="3:29" ht="12.75" x14ac:dyDescent="0.2">
      <c r="C84" s="52"/>
      <c r="G84" s="52"/>
      <c r="J84" s="52"/>
      <c r="Q84" s="52"/>
      <c r="U84" s="52"/>
      <c r="X84" s="52"/>
      <c r="AB84" s="52"/>
      <c r="AC84" s="52"/>
    </row>
    <row r="85" spans="3:29" ht="12.75" x14ac:dyDescent="0.2">
      <c r="C85" s="52"/>
      <c r="G85" s="52"/>
      <c r="J85" s="52"/>
      <c r="Q85" s="52"/>
      <c r="U85" s="52"/>
      <c r="X85" s="52"/>
      <c r="AB85" s="52"/>
      <c r="AC85" s="52"/>
    </row>
    <row r="86" spans="3:29" ht="12.75" x14ac:dyDescent="0.2">
      <c r="C86" s="52"/>
      <c r="G86" s="52"/>
      <c r="J86" s="52"/>
      <c r="Q86" s="52"/>
      <c r="U86" s="52"/>
      <c r="X86" s="52"/>
      <c r="AB86" s="52"/>
      <c r="AC86" s="52"/>
    </row>
    <row r="87" spans="3:29" ht="12.75" x14ac:dyDescent="0.2">
      <c r="C87" s="52"/>
      <c r="G87" s="52"/>
      <c r="J87" s="52"/>
      <c r="Q87" s="52"/>
      <c r="U87" s="52"/>
      <c r="X87" s="52"/>
      <c r="AB87" s="52"/>
      <c r="AC87" s="52"/>
    </row>
    <row r="88" spans="3:29" ht="12.75" x14ac:dyDescent="0.2">
      <c r="C88" s="52"/>
      <c r="G88" s="52"/>
      <c r="J88" s="52"/>
      <c r="Q88" s="52"/>
      <c r="U88" s="52"/>
      <c r="X88" s="52"/>
      <c r="AB88" s="52"/>
      <c r="AC88" s="52"/>
    </row>
    <row r="89" spans="3:29" ht="12.75" x14ac:dyDescent="0.2">
      <c r="C89" s="52"/>
      <c r="G89" s="52"/>
      <c r="J89" s="52"/>
      <c r="Q89" s="52"/>
      <c r="U89" s="52"/>
      <c r="X89" s="52"/>
      <c r="AB89" s="52"/>
      <c r="AC89" s="52"/>
    </row>
    <row r="90" spans="3:29" ht="12.75" x14ac:dyDescent="0.2">
      <c r="C90" s="52"/>
      <c r="G90" s="52"/>
      <c r="J90" s="52"/>
      <c r="Q90" s="52"/>
      <c r="U90" s="52"/>
      <c r="X90" s="52"/>
      <c r="AB90" s="52"/>
      <c r="AC90" s="52"/>
    </row>
    <row r="91" spans="3:29" ht="12.75" x14ac:dyDescent="0.2">
      <c r="C91" s="52"/>
      <c r="G91" s="52"/>
      <c r="J91" s="52"/>
      <c r="Q91" s="52"/>
      <c r="U91" s="52"/>
      <c r="X91" s="52"/>
      <c r="AB91" s="52"/>
      <c r="AC91" s="52"/>
    </row>
    <row r="92" spans="3:29" ht="12.75" x14ac:dyDescent="0.2">
      <c r="C92" s="52"/>
      <c r="G92" s="52"/>
      <c r="J92" s="52"/>
      <c r="Q92" s="52"/>
      <c r="U92" s="52"/>
      <c r="X92" s="52"/>
      <c r="AB92" s="52"/>
      <c r="AC92" s="52"/>
    </row>
    <row r="93" spans="3:29" ht="12.75" x14ac:dyDescent="0.2">
      <c r="C93" s="52"/>
      <c r="G93" s="52"/>
      <c r="J93" s="52"/>
      <c r="Q93" s="52"/>
      <c r="U93" s="52"/>
      <c r="X93" s="52"/>
      <c r="AB93" s="52"/>
      <c r="AC93" s="52"/>
    </row>
    <row r="94" spans="3:29" ht="12.75" x14ac:dyDescent="0.2">
      <c r="C94" s="52"/>
      <c r="G94" s="52"/>
      <c r="J94" s="52"/>
      <c r="Q94" s="52"/>
      <c r="U94" s="52"/>
      <c r="X94" s="52"/>
      <c r="AB94" s="52"/>
      <c r="AC94" s="52"/>
    </row>
    <row r="95" spans="3:29" ht="12.75" x14ac:dyDescent="0.2">
      <c r="C95" s="52"/>
      <c r="G95" s="52"/>
      <c r="J95" s="52"/>
      <c r="Q95" s="52"/>
      <c r="U95" s="52"/>
      <c r="X95" s="52"/>
      <c r="AB95" s="52"/>
      <c r="AC95" s="52"/>
    </row>
    <row r="96" spans="3:29" ht="12.75" x14ac:dyDescent="0.2">
      <c r="C96" s="52"/>
      <c r="G96" s="52"/>
      <c r="J96" s="52"/>
      <c r="Q96" s="52"/>
      <c r="U96" s="52"/>
      <c r="X96" s="52"/>
      <c r="AB96" s="52"/>
      <c r="AC96" s="52"/>
    </row>
    <row r="97" spans="3:29" ht="12.75" x14ac:dyDescent="0.2">
      <c r="C97" s="52"/>
      <c r="G97" s="52"/>
      <c r="J97" s="52"/>
      <c r="Q97" s="52"/>
      <c r="U97" s="52"/>
      <c r="X97" s="52"/>
      <c r="AB97" s="52"/>
      <c r="AC97" s="52"/>
    </row>
  </sheetData>
  <sortState ref="Q32:R34">
    <sortCondition ref="R34"/>
  </sortState>
  <mergeCells count="3">
    <mergeCell ref="B2:G2"/>
    <mergeCell ref="I2:N2"/>
    <mergeCell ref="W2:A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0"/>
  <sheetViews>
    <sheetView topLeftCell="A49" zoomScale="85" zoomScaleNormal="85" workbookViewId="0">
      <selection activeCell="K42" sqref="K42"/>
    </sheetView>
  </sheetViews>
  <sheetFormatPr defaultColWidth="9.140625" defaultRowHeight="18" x14ac:dyDescent="0.25"/>
  <cols>
    <col min="1" max="1" width="2.42578125" style="52" customWidth="1"/>
    <col min="2" max="2" width="0.28515625" style="52" customWidth="1"/>
    <col min="3" max="3" width="2.28515625" style="53" customWidth="1"/>
    <col min="4" max="4" width="4.85546875" style="52" customWidth="1"/>
    <col min="5" max="5" width="1.42578125" style="52" customWidth="1"/>
    <col min="6" max="6" width="42.85546875" style="52" customWidth="1"/>
    <col min="7" max="7" width="3.42578125" style="55" customWidth="1"/>
    <col min="8" max="9" width="0.7109375" style="52" customWidth="1"/>
    <col min="10" max="10" width="2.5703125" style="53" customWidth="1"/>
    <col min="11" max="11" width="4.85546875" style="52" customWidth="1"/>
    <col min="12" max="12" width="1.42578125" style="52" customWidth="1"/>
    <col min="13" max="13" width="49" style="52" customWidth="1"/>
    <col min="14" max="14" width="12.140625" style="52" customWidth="1"/>
    <col min="15" max="15" width="1.28515625" style="52" customWidth="1"/>
    <col min="16" max="16" width="1.7109375" style="52" customWidth="1"/>
    <col min="17" max="17" width="3.5703125" style="53" customWidth="1"/>
    <col min="18" max="18" width="4.85546875" style="52" customWidth="1"/>
    <col min="19" max="19" width="1" style="52" customWidth="1"/>
    <col min="20" max="20" width="39.140625" style="52" customWidth="1"/>
    <col min="21" max="21" width="6.140625" style="56" customWidth="1"/>
    <col min="22" max="22" width="0.85546875" style="52" customWidth="1"/>
    <col min="23" max="23" width="1.140625" style="52" customWidth="1"/>
    <col min="24" max="24" width="2.28515625" style="53" customWidth="1"/>
    <col min="25" max="25" width="4.85546875" style="52" customWidth="1"/>
    <col min="26" max="26" width="1.140625" style="52" customWidth="1"/>
    <col min="27" max="27" width="39.42578125" style="52" customWidth="1"/>
    <col min="28" max="28" width="3.140625" style="56" customWidth="1"/>
    <col min="29" max="29" width="5.7109375" style="56" customWidth="1"/>
    <col min="30" max="30" width="3.7109375" style="52" hidden="1" customWidth="1"/>
    <col min="31" max="31" width="1.7109375" style="52" customWidth="1"/>
    <col min="32" max="16384" width="9.140625" style="52"/>
  </cols>
  <sheetData>
    <row r="1" spans="2:29" ht="18.75" customHeight="1" thickBot="1" x14ac:dyDescent="0.3">
      <c r="F1" s="131" t="s">
        <v>51</v>
      </c>
      <c r="G1" s="132"/>
      <c r="H1" s="127"/>
      <c r="I1" s="127"/>
      <c r="J1" s="133"/>
      <c r="K1" s="127"/>
      <c r="L1" s="127"/>
      <c r="M1" s="127"/>
      <c r="T1" s="54"/>
    </row>
    <row r="2" spans="2:29" s="57" customFormat="1" ht="14.25" customHeight="1" thickBot="1" x14ac:dyDescent="0.3">
      <c r="B2" s="247"/>
      <c r="C2" s="248"/>
      <c r="D2" s="248"/>
      <c r="E2" s="248"/>
      <c r="F2" s="248"/>
      <c r="G2" s="249"/>
      <c r="H2" s="58"/>
      <c r="I2" s="247"/>
      <c r="J2" s="248"/>
      <c r="K2" s="248"/>
      <c r="L2" s="248"/>
      <c r="M2" s="248"/>
      <c r="N2" s="249"/>
      <c r="P2" s="59"/>
      <c r="Q2" s="60"/>
      <c r="R2" s="61"/>
      <c r="S2" s="61"/>
      <c r="T2" s="61"/>
      <c r="U2" s="62"/>
      <c r="V2" s="63"/>
      <c r="W2" s="250"/>
      <c r="X2" s="251"/>
      <c r="Y2" s="251"/>
      <c r="Z2" s="251"/>
      <c r="AA2" s="251"/>
      <c r="AB2" s="251"/>
      <c r="AC2" s="252"/>
    </row>
    <row r="3" spans="2:29" ht="14.1" customHeight="1" x14ac:dyDescent="0.25">
      <c r="B3" s="64"/>
      <c r="C3" s="65"/>
      <c r="D3" s="66" t="s">
        <v>18</v>
      </c>
      <c r="E3" s="67"/>
      <c r="F3" s="67"/>
      <c r="G3" s="68"/>
      <c r="H3" s="69"/>
      <c r="I3" s="64"/>
      <c r="J3" s="65"/>
      <c r="K3" s="66" t="s">
        <v>45</v>
      </c>
      <c r="L3" s="67"/>
      <c r="M3" s="67"/>
      <c r="N3" s="70"/>
      <c r="P3" s="71"/>
      <c r="Q3" s="65"/>
      <c r="R3" s="72" t="s">
        <v>19</v>
      </c>
      <c r="S3" s="67"/>
      <c r="T3" s="73"/>
      <c r="U3" s="74"/>
      <c r="V3" s="69"/>
      <c r="W3" s="67"/>
      <c r="X3" s="65"/>
      <c r="Y3" s="67"/>
      <c r="Z3" s="67"/>
      <c r="AA3" s="73"/>
      <c r="AB3" s="75"/>
      <c r="AC3" s="76"/>
    </row>
    <row r="4" spans="2:29" ht="14.1" customHeight="1" x14ac:dyDescent="0.25">
      <c r="B4" s="77"/>
      <c r="G4" s="78"/>
      <c r="H4" s="79"/>
      <c r="N4" s="71"/>
      <c r="P4" s="71"/>
      <c r="R4" s="52" t="s">
        <v>20</v>
      </c>
      <c r="U4" s="80"/>
      <c r="V4" s="79"/>
      <c r="Y4" s="66"/>
      <c r="AC4" s="81"/>
    </row>
    <row r="5" spans="2:29" ht="14.1" customHeight="1" x14ac:dyDescent="0.25">
      <c r="B5" s="77"/>
      <c r="C5" s="53" t="s">
        <v>21</v>
      </c>
      <c r="D5" s="52" t="s">
        <v>172</v>
      </c>
      <c r="G5" s="78"/>
      <c r="H5" s="79"/>
      <c r="J5" s="53" t="s">
        <v>21</v>
      </c>
      <c r="K5" s="52" t="s">
        <v>191</v>
      </c>
      <c r="N5" s="71"/>
      <c r="P5" s="71"/>
      <c r="Q5" s="53" t="s">
        <v>21</v>
      </c>
      <c r="R5" s="52" t="s">
        <v>268</v>
      </c>
      <c r="U5" s="80"/>
      <c r="V5" s="79"/>
      <c r="AA5" s="57"/>
      <c r="AC5" s="81"/>
    </row>
    <row r="6" spans="2:29" ht="14.1" customHeight="1" x14ac:dyDescent="0.25">
      <c r="B6" s="77"/>
      <c r="D6" s="52" t="s">
        <v>173</v>
      </c>
      <c r="F6" s="82"/>
      <c r="G6" s="78"/>
      <c r="H6" s="79"/>
      <c r="K6" s="52" t="s">
        <v>263</v>
      </c>
      <c r="N6" s="71"/>
      <c r="P6" s="71"/>
      <c r="R6" s="52" t="s">
        <v>201</v>
      </c>
      <c r="U6" s="80"/>
      <c r="V6" s="79"/>
      <c r="AC6" s="81"/>
    </row>
    <row r="7" spans="2:29" ht="14.1" customHeight="1" x14ac:dyDescent="0.25">
      <c r="B7" s="77"/>
      <c r="F7" s="82"/>
      <c r="G7" s="78"/>
      <c r="H7" s="79"/>
      <c r="N7" s="71"/>
      <c r="P7" s="71"/>
      <c r="U7" s="80"/>
      <c r="V7" s="79"/>
      <c r="AC7" s="81"/>
    </row>
    <row r="8" spans="2:29" ht="14.1" customHeight="1" x14ac:dyDescent="0.25">
      <c r="B8" s="77"/>
      <c r="C8" s="53" t="s">
        <v>21</v>
      </c>
      <c r="D8" s="52" t="s">
        <v>174</v>
      </c>
      <c r="G8" s="52"/>
      <c r="H8" s="79"/>
      <c r="J8" s="53" t="s">
        <v>21</v>
      </c>
      <c r="K8" s="52" t="s">
        <v>264</v>
      </c>
      <c r="N8" s="71"/>
      <c r="P8" s="71"/>
      <c r="Q8" s="53" t="s">
        <v>21</v>
      </c>
      <c r="R8" s="52" t="s">
        <v>270</v>
      </c>
      <c r="U8" s="80"/>
      <c r="V8" s="79"/>
      <c r="AC8" s="81"/>
    </row>
    <row r="9" spans="2:29" ht="14.1" customHeight="1" x14ac:dyDescent="0.25">
      <c r="B9" s="77"/>
      <c r="D9" s="52" t="s">
        <v>175</v>
      </c>
      <c r="F9" s="82"/>
      <c r="G9" s="52"/>
      <c r="H9" s="79"/>
      <c r="K9" s="52" t="s">
        <v>192</v>
      </c>
      <c r="N9" s="71"/>
      <c r="P9" s="71"/>
      <c r="U9" s="80"/>
      <c r="V9" s="79"/>
      <c r="AC9" s="81"/>
    </row>
    <row r="10" spans="2:29" ht="14.1" customHeight="1" x14ac:dyDescent="0.25">
      <c r="B10" s="77"/>
      <c r="D10" s="52" t="s">
        <v>27</v>
      </c>
      <c r="F10" s="82"/>
      <c r="G10" s="52"/>
      <c r="H10" s="79"/>
      <c r="N10" s="71"/>
      <c r="P10" s="71"/>
      <c r="U10" s="81"/>
      <c r="V10" s="79"/>
      <c r="AC10" s="81"/>
    </row>
    <row r="11" spans="2:29" ht="14.1" customHeight="1" x14ac:dyDescent="0.25">
      <c r="B11" s="77"/>
      <c r="C11" s="53" t="s">
        <v>21</v>
      </c>
      <c r="D11" s="52" t="s">
        <v>176</v>
      </c>
      <c r="E11" s="83"/>
      <c r="G11" s="52"/>
      <c r="H11" s="79"/>
      <c r="J11" s="53" t="s">
        <v>21</v>
      </c>
      <c r="K11" s="52" t="s">
        <v>265</v>
      </c>
      <c r="N11" s="71"/>
      <c r="P11" s="71"/>
      <c r="Q11" s="53" t="s">
        <v>21</v>
      </c>
      <c r="R11" s="52" t="s">
        <v>202</v>
      </c>
      <c r="U11" s="81"/>
      <c r="V11" s="79"/>
      <c r="AC11" s="81"/>
    </row>
    <row r="12" spans="2:29" ht="14.1" customHeight="1" x14ac:dyDescent="0.25">
      <c r="B12" s="77"/>
      <c r="D12" s="52" t="s">
        <v>177</v>
      </c>
      <c r="F12" s="82"/>
      <c r="G12" s="71"/>
      <c r="H12" s="79"/>
      <c r="I12" s="77"/>
      <c r="K12" s="52" t="s">
        <v>193</v>
      </c>
      <c r="N12" s="71"/>
      <c r="P12" s="71"/>
      <c r="R12" s="52" t="s">
        <v>269</v>
      </c>
      <c r="T12" s="82"/>
      <c r="U12" s="81"/>
      <c r="V12" s="79"/>
      <c r="AC12" s="81"/>
    </row>
    <row r="13" spans="2:29" ht="14.1" customHeight="1" x14ac:dyDescent="0.25">
      <c r="B13" s="77"/>
      <c r="G13" s="84"/>
      <c r="H13" s="79"/>
      <c r="I13" s="77"/>
      <c r="N13" s="71"/>
      <c r="P13" s="71"/>
      <c r="U13" s="80"/>
      <c r="V13" s="79"/>
      <c r="AC13" s="81"/>
    </row>
    <row r="14" spans="2:29" ht="14.1" customHeight="1" x14ac:dyDescent="0.25">
      <c r="B14" s="77"/>
      <c r="C14" s="53" t="s">
        <v>21</v>
      </c>
      <c r="D14" s="52" t="s">
        <v>178</v>
      </c>
      <c r="G14" s="84"/>
      <c r="H14" s="79"/>
      <c r="I14" s="77"/>
      <c r="J14" s="53" t="s">
        <v>21</v>
      </c>
      <c r="K14" s="52" t="s">
        <v>266</v>
      </c>
      <c r="N14" s="71"/>
      <c r="P14" s="71"/>
      <c r="Q14" s="53" t="s">
        <v>21</v>
      </c>
      <c r="R14" s="52" t="s">
        <v>271</v>
      </c>
      <c r="U14" s="80"/>
      <c r="V14" s="79"/>
      <c r="AC14" s="81"/>
    </row>
    <row r="15" spans="2:29" ht="14.1" customHeight="1" x14ac:dyDescent="0.25">
      <c r="B15" s="77"/>
      <c r="D15" s="52" t="s">
        <v>179</v>
      </c>
      <c r="F15" s="82"/>
      <c r="G15" s="84"/>
      <c r="H15" s="79"/>
      <c r="I15" s="77"/>
      <c r="K15" s="52" t="s">
        <v>194</v>
      </c>
      <c r="N15" s="71"/>
      <c r="P15" s="71"/>
      <c r="R15" s="52" t="s">
        <v>203</v>
      </c>
      <c r="U15" s="80"/>
      <c r="V15" s="79"/>
      <c r="AC15" s="81"/>
    </row>
    <row r="16" spans="2:29" ht="14.1" customHeight="1" x14ac:dyDescent="0.25">
      <c r="B16" s="77"/>
      <c r="G16" s="71"/>
      <c r="H16" s="79"/>
      <c r="I16" s="77"/>
      <c r="N16" s="71"/>
      <c r="P16" s="71"/>
      <c r="U16" s="80"/>
      <c r="V16" s="79"/>
      <c r="AC16" s="81"/>
    </row>
    <row r="17" spans="1:29" ht="14.1" customHeight="1" x14ac:dyDescent="0.25">
      <c r="B17" s="77"/>
      <c r="C17" s="53" t="s">
        <v>21</v>
      </c>
      <c r="D17" s="52" t="s">
        <v>180</v>
      </c>
      <c r="G17" s="84"/>
      <c r="H17" s="79"/>
      <c r="I17" s="77"/>
      <c r="J17" s="53" t="s">
        <v>21</v>
      </c>
      <c r="K17" s="52" t="s">
        <v>267</v>
      </c>
      <c r="N17" s="71"/>
      <c r="P17" s="71"/>
      <c r="Q17" s="53" t="s">
        <v>21</v>
      </c>
      <c r="R17" s="52" t="s">
        <v>272</v>
      </c>
      <c r="U17" s="80"/>
      <c r="V17" s="79"/>
      <c r="AC17" s="81"/>
    </row>
    <row r="18" spans="1:29" ht="14.1" customHeight="1" x14ac:dyDescent="0.25">
      <c r="B18" s="77"/>
      <c r="D18" s="52" t="s">
        <v>181</v>
      </c>
      <c r="F18" s="82"/>
      <c r="G18" s="71"/>
      <c r="H18" s="79"/>
      <c r="I18" s="77"/>
      <c r="N18" s="71"/>
      <c r="P18" s="71"/>
      <c r="R18" s="52" t="s">
        <v>273</v>
      </c>
      <c r="U18" s="80"/>
      <c r="V18" s="79"/>
      <c r="AC18" s="81"/>
    </row>
    <row r="19" spans="1:29" ht="14.1" customHeight="1" x14ac:dyDescent="0.25">
      <c r="B19" s="77"/>
      <c r="G19" s="85"/>
      <c r="H19" s="79"/>
      <c r="I19" s="77"/>
      <c r="N19" s="71"/>
      <c r="P19" s="71"/>
      <c r="R19" s="52" t="s">
        <v>274</v>
      </c>
      <c r="U19" s="80"/>
      <c r="V19" s="79"/>
      <c r="AC19" s="81"/>
    </row>
    <row r="20" spans="1:29" ht="14.1" customHeight="1" x14ac:dyDescent="0.25">
      <c r="B20" s="77"/>
      <c r="C20" s="53" t="s">
        <v>21</v>
      </c>
      <c r="D20" s="52" t="s">
        <v>337</v>
      </c>
      <c r="G20" s="85"/>
      <c r="H20" s="79"/>
      <c r="I20" s="77"/>
      <c r="N20" s="71"/>
      <c r="P20" s="71"/>
      <c r="U20" s="80"/>
      <c r="V20" s="79"/>
      <c r="AC20" s="81"/>
    </row>
    <row r="21" spans="1:29" ht="14.1" customHeight="1" x14ac:dyDescent="0.25">
      <c r="B21" s="77"/>
      <c r="D21" s="52" t="s">
        <v>262</v>
      </c>
      <c r="F21" s="82"/>
      <c r="G21" s="85"/>
      <c r="H21" s="79"/>
      <c r="I21" s="77"/>
      <c r="N21" s="71"/>
      <c r="P21" s="71"/>
      <c r="U21" s="81"/>
      <c r="V21" s="79"/>
      <c r="AC21" s="81"/>
    </row>
    <row r="22" spans="1:29" ht="14.1" customHeight="1" x14ac:dyDescent="0.25">
      <c r="B22" s="77"/>
      <c r="F22" s="82"/>
      <c r="G22" s="85"/>
      <c r="H22" s="79"/>
      <c r="I22" s="77"/>
      <c r="N22" s="71"/>
      <c r="P22" s="71"/>
      <c r="U22" s="81"/>
      <c r="V22" s="79"/>
      <c r="AC22" s="81"/>
    </row>
    <row r="23" spans="1:29" ht="14.1" customHeight="1" x14ac:dyDescent="0.25">
      <c r="B23" s="77"/>
      <c r="C23" s="53" t="s">
        <v>21</v>
      </c>
      <c r="F23" s="82"/>
      <c r="G23" s="85"/>
      <c r="H23" s="79"/>
      <c r="I23" s="77"/>
      <c r="N23" s="71"/>
      <c r="P23" s="71"/>
      <c r="U23" s="81"/>
      <c r="V23" s="79"/>
      <c r="AC23" s="81"/>
    </row>
    <row r="24" spans="1:29" ht="14.1" customHeight="1" x14ac:dyDescent="0.25">
      <c r="B24" s="77"/>
      <c r="G24" s="85"/>
      <c r="H24" s="79"/>
      <c r="I24" s="77"/>
      <c r="N24" s="71"/>
      <c r="P24" s="71"/>
      <c r="U24" s="81"/>
      <c r="V24" s="79"/>
      <c r="Y24" s="24"/>
      <c r="AC24" s="81"/>
    </row>
    <row r="25" spans="1:29" ht="14.1" customHeight="1" x14ac:dyDescent="0.25">
      <c r="B25" s="77"/>
      <c r="D25" s="86" t="s">
        <v>13</v>
      </c>
      <c r="E25" s="87"/>
      <c r="F25" s="88" t="s">
        <v>22</v>
      </c>
      <c r="G25" s="85"/>
      <c r="H25" s="79"/>
      <c r="I25" s="77"/>
      <c r="K25" s="86" t="s">
        <v>13</v>
      </c>
      <c r="L25" s="87"/>
      <c r="M25" s="88" t="s">
        <v>22</v>
      </c>
      <c r="N25" s="71"/>
      <c r="P25" s="71"/>
      <c r="R25" s="86" t="s">
        <v>13</v>
      </c>
      <c r="S25" s="87"/>
      <c r="T25" s="88" t="s">
        <v>22</v>
      </c>
      <c r="U25" s="81"/>
      <c r="V25" s="79"/>
      <c r="Y25" s="89"/>
      <c r="Z25" s="87"/>
      <c r="AA25" s="90"/>
      <c r="AC25" s="81"/>
    </row>
    <row r="26" spans="1:29" ht="14.1" customHeight="1" x14ac:dyDescent="0.25">
      <c r="B26" s="77"/>
      <c r="G26" s="85"/>
      <c r="H26" s="79"/>
      <c r="I26" s="77"/>
      <c r="N26" s="71"/>
      <c r="P26" s="71"/>
      <c r="U26" s="81"/>
      <c r="V26" s="79"/>
      <c r="AC26" s="81"/>
    </row>
    <row r="27" spans="1:29" ht="14.1" customHeight="1" x14ac:dyDescent="0.25">
      <c r="B27" s="77"/>
      <c r="D27" s="66" t="s">
        <v>23</v>
      </c>
      <c r="G27" s="85"/>
      <c r="H27" s="79"/>
      <c r="I27" s="77"/>
      <c r="K27" s="66" t="s">
        <v>24</v>
      </c>
      <c r="N27" s="71"/>
      <c r="P27" s="71"/>
      <c r="R27" s="66" t="s">
        <v>25</v>
      </c>
      <c r="U27" s="81"/>
      <c r="V27" s="79"/>
      <c r="Y27" s="66"/>
      <c r="AC27" s="81"/>
    </row>
    <row r="28" spans="1:29" ht="14.1" customHeight="1" x14ac:dyDescent="0.25">
      <c r="B28" s="77"/>
      <c r="D28" s="52" t="s">
        <v>29</v>
      </c>
      <c r="G28" s="85"/>
      <c r="H28" s="79"/>
      <c r="I28" s="77"/>
      <c r="N28" s="71"/>
      <c r="P28" s="71"/>
      <c r="U28" s="81"/>
      <c r="V28" s="79"/>
      <c r="AC28" s="81"/>
    </row>
    <row r="29" spans="1:29" ht="14.1" customHeight="1" x14ac:dyDescent="0.25">
      <c r="B29" s="77"/>
      <c r="C29" s="53" t="s">
        <v>21</v>
      </c>
      <c r="D29" s="52" t="s">
        <v>182</v>
      </c>
      <c r="G29" s="85"/>
      <c r="H29" s="79"/>
      <c r="I29" s="77"/>
      <c r="J29" s="53" t="s">
        <v>21</v>
      </c>
      <c r="K29" s="52" t="s">
        <v>187</v>
      </c>
      <c r="L29" s="83"/>
      <c r="M29" s="83"/>
      <c r="N29" s="71"/>
      <c r="P29" s="71"/>
      <c r="Q29" s="53" t="s">
        <v>21</v>
      </c>
      <c r="R29" s="52" t="s">
        <v>278</v>
      </c>
      <c r="U29" s="81"/>
      <c r="V29" s="79"/>
      <c r="AB29" s="52"/>
      <c r="AC29" s="71"/>
    </row>
    <row r="30" spans="1:29" ht="14.1" customHeight="1" x14ac:dyDescent="0.25">
      <c r="B30" s="77"/>
      <c r="G30" s="85"/>
      <c r="H30" s="79"/>
      <c r="I30" s="77"/>
      <c r="K30" s="52" t="s">
        <v>188</v>
      </c>
      <c r="N30" s="71"/>
      <c r="P30" s="71"/>
      <c r="R30" s="52" t="s">
        <v>204</v>
      </c>
      <c r="U30" s="81"/>
      <c r="V30" s="79"/>
      <c r="AC30" s="81"/>
    </row>
    <row r="31" spans="1:29" ht="14.1" customHeight="1" x14ac:dyDescent="0.25">
      <c r="A31" s="53"/>
      <c r="B31" s="91"/>
      <c r="G31" s="85"/>
      <c r="H31" s="79"/>
      <c r="I31" s="77"/>
      <c r="N31" s="71"/>
      <c r="P31" s="71"/>
      <c r="R31" s="52" t="s">
        <v>205</v>
      </c>
      <c r="U31" s="81"/>
      <c r="V31" s="79"/>
      <c r="AC31" s="81"/>
    </row>
    <row r="32" spans="1:29" ht="14.1" customHeight="1" x14ac:dyDescent="0.25">
      <c r="A32" s="53"/>
      <c r="B32" s="91"/>
      <c r="C32" s="53" t="s">
        <v>21</v>
      </c>
      <c r="D32" s="52" t="s">
        <v>183</v>
      </c>
      <c r="G32" s="85"/>
      <c r="H32" s="79"/>
      <c r="I32" s="77"/>
      <c r="J32" s="53" t="s">
        <v>21</v>
      </c>
      <c r="K32" s="52" t="s">
        <v>275</v>
      </c>
      <c r="N32" s="71"/>
      <c r="P32" s="71"/>
      <c r="Q32" s="53" t="s">
        <v>21</v>
      </c>
      <c r="R32" s="52" t="s">
        <v>279</v>
      </c>
      <c r="U32" s="81"/>
      <c r="V32" s="79"/>
      <c r="AC32" s="81"/>
    </row>
    <row r="33" spans="1:29" ht="14.1" customHeight="1" x14ac:dyDescent="0.25">
      <c r="A33" s="53"/>
      <c r="B33" s="91"/>
      <c r="G33" s="85"/>
      <c r="H33" s="79"/>
      <c r="I33" s="77"/>
      <c r="N33" s="71"/>
      <c r="P33" s="71"/>
      <c r="R33" s="52" t="s">
        <v>280</v>
      </c>
      <c r="U33" s="81"/>
      <c r="V33" s="79"/>
      <c r="AC33" s="81"/>
    </row>
    <row r="34" spans="1:29" ht="14.1" customHeight="1" x14ac:dyDescent="0.25">
      <c r="A34" s="53"/>
      <c r="B34" s="91"/>
      <c r="C34" s="52"/>
      <c r="G34" s="85"/>
      <c r="H34" s="79"/>
      <c r="I34" s="77"/>
      <c r="N34" s="71"/>
      <c r="P34" s="71"/>
      <c r="U34" s="81"/>
      <c r="V34" s="79"/>
      <c r="AC34" s="81"/>
    </row>
    <row r="35" spans="1:29" ht="14.1" customHeight="1" x14ac:dyDescent="0.25">
      <c r="A35" s="53"/>
      <c r="B35" s="91"/>
      <c r="C35" s="53" t="s">
        <v>21</v>
      </c>
      <c r="D35" s="52" t="s">
        <v>184</v>
      </c>
      <c r="G35" s="85"/>
      <c r="H35" s="79"/>
      <c r="I35" s="77"/>
      <c r="J35" s="53" t="s">
        <v>21</v>
      </c>
      <c r="K35" s="52" t="s">
        <v>189</v>
      </c>
      <c r="N35" s="71"/>
      <c r="P35" s="71"/>
      <c r="Q35" s="53" t="s">
        <v>21</v>
      </c>
      <c r="R35" s="52" t="s">
        <v>281</v>
      </c>
      <c r="U35" s="81"/>
      <c r="V35" s="79"/>
      <c r="AC35" s="81"/>
    </row>
    <row r="36" spans="1:29" ht="14.1" customHeight="1" x14ac:dyDescent="0.25">
      <c r="A36" s="53"/>
      <c r="B36" s="91"/>
      <c r="G36" s="85"/>
      <c r="H36" s="79"/>
      <c r="I36" s="77"/>
      <c r="K36" s="52" t="s">
        <v>190</v>
      </c>
      <c r="N36" s="71"/>
      <c r="P36" s="71"/>
      <c r="R36" s="52" t="s">
        <v>206</v>
      </c>
      <c r="T36" s="82"/>
      <c r="U36" s="81"/>
      <c r="V36" s="79"/>
      <c r="AC36" s="81"/>
    </row>
    <row r="37" spans="1:29" ht="14.1" customHeight="1" x14ac:dyDescent="0.25">
      <c r="A37" s="53"/>
      <c r="B37" s="91"/>
      <c r="C37" s="52"/>
      <c r="G37" s="85"/>
      <c r="H37" s="79"/>
      <c r="I37" s="77"/>
      <c r="N37" s="71"/>
      <c r="P37" s="71"/>
      <c r="U37" s="81"/>
      <c r="V37" s="79"/>
      <c r="AC37" s="81"/>
    </row>
    <row r="38" spans="1:29" ht="14.1" customHeight="1" x14ac:dyDescent="0.25">
      <c r="B38" s="77"/>
      <c r="C38" s="53" t="s">
        <v>21</v>
      </c>
      <c r="D38" s="52" t="s">
        <v>185</v>
      </c>
      <c r="G38" s="85"/>
      <c r="H38" s="79"/>
      <c r="I38" s="77"/>
      <c r="J38" s="53" t="s">
        <v>21</v>
      </c>
      <c r="K38" s="52" t="s">
        <v>277</v>
      </c>
      <c r="N38" s="71"/>
      <c r="P38" s="71"/>
      <c r="Q38" s="53" t="s">
        <v>21</v>
      </c>
      <c r="R38" s="52" t="s">
        <v>282</v>
      </c>
      <c r="U38" s="81"/>
      <c r="V38" s="79"/>
      <c r="AC38" s="81"/>
    </row>
    <row r="39" spans="1:29" ht="14.1" customHeight="1" x14ac:dyDescent="0.25">
      <c r="B39" s="77"/>
      <c r="C39" s="52"/>
      <c r="G39" s="85"/>
      <c r="H39" s="79"/>
      <c r="I39" s="77"/>
      <c r="K39" s="52" t="s">
        <v>276</v>
      </c>
      <c r="N39" s="71"/>
      <c r="P39" s="71"/>
      <c r="R39" s="52" t="s">
        <v>290</v>
      </c>
      <c r="U39" s="81"/>
      <c r="V39" s="79"/>
      <c r="AC39" s="81"/>
    </row>
    <row r="40" spans="1:29" ht="14.1" customHeight="1" x14ac:dyDescent="0.25">
      <c r="B40" s="77"/>
      <c r="C40" s="52"/>
      <c r="G40" s="52"/>
      <c r="H40" s="79"/>
      <c r="I40" s="77"/>
      <c r="N40" s="71"/>
      <c r="P40" s="71"/>
      <c r="U40" s="81"/>
      <c r="V40" s="79"/>
      <c r="AC40" s="81"/>
    </row>
    <row r="41" spans="1:29" ht="14.1" customHeight="1" x14ac:dyDescent="0.25">
      <c r="B41" s="77"/>
      <c r="C41" s="53" t="s">
        <v>21</v>
      </c>
      <c r="D41" s="52" t="s">
        <v>186</v>
      </c>
      <c r="G41" s="85"/>
      <c r="H41" s="79"/>
      <c r="I41" s="77"/>
      <c r="J41" s="53" t="s">
        <v>21</v>
      </c>
      <c r="N41" s="71"/>
      <c r="P41" s="71"/>
      <c r="Q41" s="52"/>
      <c r="U41" s="80"/>
      <c r="V41" s="79"/>
      <c r="AC41" s="81"/>
    </row>
    <row r="42" spans="1:29" ht="14.1" customHeight="1" x14ac:dyDescent="0.25">
      <c r="B42" s="77"/>
      <c r="G42" s="85"/>
      <c r="H42" s="79"/>
      <c r="I42" s="77"/>
      <c r="N42" s="71"/>
      <c r="P42" s="71"/>
      <c r="Q42" s="53" t="s">
        <v>21</v>
      </c>
      <c r="R42" s="52" t="s">
        <v>283</v>
      </c>
      <c r="U42" s="80"/>
      <c r="V42" s="79"/>
      <c r="AC42" s="81"/>
    </row>
    <row r="43" spans="1:29" ht="14.1" customHeight="1" x14ac:dyDescent="0.25">
      <c r="B43" s="77"/>
      <c r="C43" s="53" t="s">
        <v>21</v>
      </c>
      <c r="D43" s="52" t="s">
        <v>285</v>
      </c>
      <c r="G43" s="85"/>
      <c r="H43" s="79"/>
      <c r="I43" s="77"/>
      <c r="J43" s="53" t="s">
        <v>21</v>
      </c>
      <c r="N43" s="71"/>
      <c r="P43" s="71"/>
      <c r="R43" s="52" t="s">
        <v>284</v>
      </c>
      <c r="U43" s="80"/>
      <c r="V43" s="79"/>
      <c r="AC43" s="81"/>
    </row>
    <row r="44" spans="1:29" ht="13.7" customHeight="1" x14ac:dyDescent="0.25">
      <c r="B44" s="77"/>
      <c r="G44" s="85"/>
      <c r="H44" s="79"/>
      <c r="I44" s="77"/>
      <c r="N44" s="71"/>
      <c r="P44" s="71"/>
      <c r="U44" s="80"/>
      <c r="V44" s="79"/>
      <c r="AC44" s="81"/>
    </row>
    <row r="45" spans="1:29" ht="13.7" customHeight="1" x14ac:dyDescent="0.25">
      <c r="B45" s="77"/>
      <c r="C45" s="53" t="s">
        <v>21</v>
      </c>
      <c r="D45" s="52" t="s">
        <v>286</v>
      </c>
      <c r="G45" s="85"/>
      <c r="H45" s="79"/>
      <c r="I45" s="77"/>
      <c r="N45" s="71"/>
      <c r="P45" s="71"/>
      <c r="U45" s="80"/>
      <c r="V45" s="79"/>
      <c r="AC45" s="81"/>
    </row>
    <row r="46" spans="1:29" ht="13.7" customHeight="1" x14ac:dyDescent="0.25">
      <c r="B46" s="77"/>
      <c r="D46" s="52" t="s">
        <v>287</v>
      </c>
      <c r="G46" s="85"/>
      <c r="H46" s="79"/>
      <c r="I46" s="77"/>
      <c r="N46" s="71"/>
      <c r="P46" s="71"/>
      <c r="U46" s="80"/>
      <c r="V46" s="79"/>
      <c r="AC46" s="81"/>
    </row>
    <row r="47" spans="1:29" ht="13.7" customHeight="1" x14ac:dyDescent="0.25">
      <c r="B47" s="77"/>
      <c r="C47" s="53" t="s">
        <v>21</v>
      </c>
      <c r="D47" s="52" t="s">
        <v>288</v>
      </c>
      <c r="G47" s="85"/>
      <c r="H47" s="79"/>
      <c r="I47" s="77"/>
      <c r="N47" s="71"/>
      <c r="P47" s="71"/>
      <c r="U47" s="80"/>
      <c r="V47" s="79"/>
      <c r="AC47" s="81"/>
    </row>
    <row r="48" spans="1:29" ht="13.7" customHeight="1" x14ac:dyDescent="0.25">
      <c r="B48" s="77"/>
      <c r="G48" s="85"/>
      <c r="H48" s="79"/>
      <c r="I48" s="77"/>
      <c r="N48" s="71"/>
      <c r="P48" s="71"/>
      <c r="U48" s="80"/>
      <c r="V48" s="79"/>
      <c r="AC48" s="81"/>
    </row>
    <row r="49" spans="1:29" ht="14.1" customHeight="1" x14ac:dyDescent="0.25">
      <c r="B49" s="77"/>
      <c r="C49" s="53" t="s">
        <v>21</v>
      </c>
      <c r="D49" s="52" t="s">
        <v>289</v>
      </c>
      <c r="G49" s="85"/>
      <c r="H49" s="79"/>
      <c r="I49" s="77"/>
      <c r="N49" s="71"/>
      <c r="P49" s="71"/>
      <c r="U49" s="80"/>
      <c r="V49" s="79"/>
      <c r="AC49" s="81"/>
    </row>
    <row r="50" spans="1:29" ht="14.1" customHeight="1" x14ac:dyDescent="0.25">
      <c r="B50" s="77"/>
      <c r="D50" s="86" t="s">
        <v>13</v>
      </c>
      <c r="E50" s="87"/>
      <c r="F50" s="88" t="s">
        <v>22</v>
      </c>
      <c r="G50" s="85"/>
      <c r="H50" s="79"/>
      <c r="I50" s="77"/>
      <c r="K50" s="86" t="s">
        <v>13</v>
      </c>
      <c r="L50" s="87"/>
      <c r="M50" s="88" t="s">
        <v>22</v>
      </c>
      <c r="N50" s="71"/>
      <c r="P50" s="71"/>
      <c r="R50" s="86" t="s">
        <v>13</v>
      </c>
      <c r="S50" s="87"/>
      <c r="T50" s="88" t="s">
        <v>22</v>
      </c>
      <c r="U50" s="81"/>
      <c r="V50" s="79"/>
      <c r="AA50" s="52" t="s">
        <v>27</v>
      </c>
      <c r="AC50" s="81"/>
    </row>
    <row r="51" spans="1:29" ht="14.1" customHeight="1" x14ac:dyDescent="0.25">
      <c r="A51" s="53"/>
      <c r="B51" s="91"/>
      <c r="G51" s="85"/>
      <c r="H51" s="79"/>
      <c r="I51" s="77"/>
      <c r="N51" s="71"/>
      <c r="P51" s="71"/>
      <c r="U51" s="80"/>
      <c r="V51" s="79"/>
      <c r="AC51" s="81"/>
    </row>
    <row r="52" spans="1:29" ht="14.1" customHeight="1" x14ac:dyDescent="0.25">
      <c r="A52" s="53"/>
      <c r="B52" s="91"/>
      <c r="D52" s="66" t="s">
        <v>47</v>
      </c>
      <c r="G52" s="85"/>
      <c r="H52" s="79"/>
      <c r="I52" s="77"/>
      <c r="K52" s="66" t="s">
        <v>28</v>
      </c>
      <c r="N52" s="71"/>
      <c r="P52" s="71"/>
      <c r="R52" s="66"/>
      <c r="U52" s="81"/>
      <c r="V52" s="79"/>
      <c r="AC52" s="81"/>
    </row>
    <row r="53" spans="1:29" ht="14.1" customHeight="1" x14ac:dyDescent="0.25">
      <c r="A53" s="53"/>
      <c r="B53" s="91"/>
      <c r="E53" s="87"/>
      <c r="G53" s="85"/>
      <c r="H53" s="79"/>
      <c r="I53" s="77"/>
      <c r="K53" s="52" t="s">
        <v>30</v>
      </c>
      <c r="N53" s="71"/>
      <c r="P53" s="71"/>
      <c r="U53" s="81"/>
      <c r="V53" s="79"/>
      <c r="Z53" s="87"/>
      <c r="AC53" s="81"/>
    </row>
    <row r="54" spans="1:29" ht="14.1" customHeight="1" x14ac:dyDescent="0.25">
      <c r="A54" s="92"/>
      <c r="B54" s="91"/>
      <c r="C54" s="53" t="s">
        <v>21</v>
      </c>
      <c r="D54" s="52" t="s">
        <v>195</v>
      </c>
      <c r="G54" s="85"/>
      <c r="H54" s="79"/>
      <c r="I54" s="77"/>
      <c r="J54" s="53" t="s">
        <v>21</v>
      </c>
      <c r="K54" s="52" t="s">
        <v>199</v>
      </c>
      <c r="N54" s="71"/>
      <c r="P54" s="71"/>
      <c r="U54" s="81"/>
      <c r="V54" s="79"/>
      <c r="Y54" s="24"/>
      <c r="AC54" s="81"/>
    </row>
    <row r="55" spans="1:29" ht="14.1" customHeight="1" x14ac:dyDescent="0.25">
      <c r="A55" s="92"/>
      <c r="B55" s="91"/>
      <c r="G55" s="85"/>
      <c r="H55" s="79"/>
      <c r="I55" s="77"/>
      <c r="N55" s="71"/>
      <c r="P55" s="71"/>
      <c r="U55" s="81"/>
      <c r="V55" s="79"/>
      <c r="Y55" s="24"/>
      <c r="AC55" s="81"/>
    </row>
    <row r="56" spans="1:29" ht="14.1" customHeight="1" x14ac:dyDescent="0.25">
      <c r="A56" s="92"/>
      <c r="B56" s="91"/>
      <c r="G56" s="85"/>
      <c r="H56" s="79"/>
      <c r="I56" s="77"/>
      <c r="N56" s="71"/>
      <c r="P56" s="71"/>
      <c r="U56" s="81"/>
      <c r="V56" s="79"/>
      <c r="Y56" s="24"/>
      <c r="AC56" s="81"/>
    </row>
    <row r="57" spans="1:29" ht="14.1" customHeight="1" x14ac:dyDescent="0.25">
      <c r="A57" s="92"/>
      <c r="B57" s="91"/>
      <c r="C57" s="53" t="s">
        <v>21</v>
      </c>
      <c r="D57" s="52" t="s">
        <v>196</v>
      </c>
      <c r="G57" s="85"/>
      <c r="H57" s="79"/>
      <c r="I57" s="77"/>
      <c r="J57" s="53" t="s">
        <v>21</v>
      </c>
      <c r="K57" s="52" t="s">
        <v>295</v>
      </c>
      <c r="N57" s="71"/>
      <c r="P57" s="71"/>
      <c r="U57" s="81"/>
      <c r="V57" s="79"/>
      <c r="Y57" s="89"/>
      <c r="Z57" s="87"/>
      <c r="AA57" s="90"/>
      <c r="AC57" s="81"/>
    </row>
    <row r="58" spans="1:29" ht="14.1" customHeight="1" x14ac:dyDescent="0.25">
      <c r="A58" s="92"/>
      <c r="B58" s="91"/>
      <c r="G58" s="85"/>
      <c r="H58" s="79"/>
      <c r="I58" s="77"/>
      <c r="N58" s="71"/>
      <c r="P58" s="71"/>
      <c r="Q58" s="52"/>
      <c r="U58" s="81"/>
      <c r="V58" s="79"/>
      <c r="AC58" s="81"/>
    </row>
    <row r="59" spans="1:29" ht="14.1" customHeight="1" x14ac:dyDescent="0.25">
      <c r="A59" s="92"/>
      <c r="B59" s="91"/>
      <c r="G59" s="85"/>
      <c r="H59" s="79"/>
      <c r="I59" s="77"/>
      <c r="N59" s="71"/>
      <c r="P59" s="71"/>
      <c r="U59" s="81"/>
      <c r="V59" s="79"/>
      <c r="AC59" s="81"/>
    </row>
    <row r="60" spans="1:29" ht="14.1" customHeight="1" x14ac:dyDescent="0.25">
      <c r="A60" s="92"/>
      <c r="B60" s="91"/>
      <c r="C60" s="53" t="s">
        <v>21</v>
      </c>
      <c r="D60" s="52" t="s">
        <v>198</v>
      </c>
      <c r="G60" s="85"/>
      <c r="H60" s="79"/>
      <c r="I60" s="77"/>
      <c r="J60" s="53" t="s">
        <v>21</v>
      </c>
      <c r="K60" s="52" t="s">
        <v>200</v>
      </c>
      <c r="N60" s="71"/>
      <c r="P60" s="71"/>
      <c r="U60" s="81"/>
      <c r="V60" s="79"/>
      <c r="AC60" s="81"/>
    </row>
    <row r="61" spans="1:29" ht="14.1" customHeight="1" x14ac:dyDescent="0.25">
      <c r="A61" s="92"/>
      <c r="B61" s="91"/>
      <c r="G61" s="85"/>
      <c r="H61" s="79"/>
      <c r="I61" s="77"/>
      <c r="K61" s="52" t="s">
        <v>296</v>
      </c>
      <c r="N61" s="71"/>
      <c r="P61" s="71"/>
      <c r="U61" s="81"/>
      <c r="V61" s="79"/>
      <c r="AC61" s="81"/>
    </row>
    <row r="62" spans="1:29" ht="14.1" customHeight="1" x14ac:dyDescent="0.25">
      <c r="A62" s="92"/>
      <c r="B62" s="91"/>
      <c r="G62" s="85"/>
      <c r="H62" s="79"/>
      <c r="I62" s="77"/>
      <c r="N62" s="71"/>
      <c r="P62" s="71"/>
      <c r="Q62" s="52"/>
      <c r="U62" s="81"/>
      <c r="V62" s="79"/>
      <c r="AC62" s="81"/>
    </row>
    <row r="63" spans="1:29" ht="14.1" customHeight="1" x14ac:dyDescent="0.25">
      <c r="A63" s="92"/>
      <c r="B63" s="91"/>
      <c r="C63" s="53" t="s">
        <v>21</v>
      </c>
      <c r="D63" s="52" t="s">
        <v>197</v>
      </c>
      <c r="G63" s="85"/>
      <c r="H63" s="79"/>
      <c r="I63" s="77"/>
      <c r="J63" s="53" t="s">
        <v>21</v>
      </c>
      <c r="K63" s="52" t="s">
        <v>294</v>
      </c>
      <c r="N63" s="71"/>
      <c r="P63" s="71"/>
      <c r="U63" s="81"/>
      <c r="V63" s="79"/>
      <c r="AC63" s="81"/>
    </row>
    <row r="64" spans="1:29" ht="14.1" customHeight="1" x14ac:dyDescent="0.25">
      <c r="A64" s="92"/>
      <c r="B64" s="91"/>
      <c r="G64" s="85"/>
      <c r="H64" s="79"/>
      <c r="I64" s="77"/>
      <c r="N64" s="71"/>
      <c r="P64" s="71"/>
      <c r="U64" s="81"/>
      <c r="V64" s="79"/>
      <c r="AC64" s="81"/>
    </row>
    <row r="65" spans="1:29" ht="14.1" customHeight="1" x14ac:dyDescent="0.25">
      <c r="A65" s="92"/>
      <c r="B65" s="91"/>
      <c r="C65" s="53" t="s">
        <v>21</v>
      </c>
      <c r="D65" s="52" t="s">
        <v>291</v>
      </c>
      <c r="G65" s="85"/>
      <c r="H65" s="79"/>
      <c r="I65" s="77"/>
      <c r="J65" s="53" t="s">
        <v>21</v>
      </c>
      <c r="K65" s="52" t="s">
        <v>297</v>
      </c>
      <c r="N65" s="71"/>
      <c r="P65" s="71"/>
      <c r="U65" s="81"/>
      <c r="V65" s="79"/>
      <c r="AC65" s="81"/>
    </row>
    <row r="66" spans="1:29" ht="14.1" customHeight="1" x14ac:dyDescent="0.25">
      <c r="A66" s="92"/>
      <c r="B66" s="91"/>
      <c r="D66" s="52" t="s">
        <v>292</v>
      </c>
      <c r="G66" s="85"/>
      <c r="H66" s="79"/>
      <c r="I66" s="77"/>
      <c r="N66" s="71"/>
      <c r="P66" s="71"/>
      <c r="U66" s="81"/>
      <c r="V66" s="79"/>
      <c r="AC66" s="81"/>
    </row>
    <row r="67" spans="1:29" ht="13.7" customHeight="1" x14ac:dyDescent="0.25">
      <c r="A67" s="92"/>
      <c r="B67" s="91"/>
      <c r="G67" s="85"/>
      <c r="H67" s="79"/>
      <c r="I67" s="77"/>
      <c r="N67" s="71"/>
      <c r="P67" s="71"/>
      <c r="U67" s="81"/>
      <c r="V67" s="79"/>
      <c r="AC67" s="81"/>
    </row>
    <row r="68" spans="1:29" ht="15" customHeight="1" x14ac:dyDescent="0.25">
      <c r="A68" s="71"/>
      <c r="B68" s="77"/>
      <c r="C68" s="53" t="s">
        <v>21</v>
      </c>
      <c r="D68" s="52" t="s">
        <v>293</v>
      </c>
      <c r="G68" s="81"/>
      <c r="H68" s="79"/>
      <c r="I68" s="77"/>
      <c r="N68" s="71"/>
      <c r="P68" s="71"/>
      <c r="U68" s="81"/>
      <c r="V68" s="79"/>
      <c r="AC68" s="81"/>
    </row>
    <row r="69" spans="1:29" ht="15" customHeight="1" x14ac:dyDescent="0.25">
      <c r="A69" s="71"/>
      <c r="B69" s="77"/>
      <c r="D69" s="52" t="s">
        <v>292</v>
      </c>
      <c r="G69" s="93"/>
      <c r="H69" s="94"/>
      <c r="I69" s="95"/>
      <c r="N69" s="93"/>
      <c r="P69" s="71"/>
      <c r="U69" s="81"/>
      <c r="W69" s="77"/>
      <c r="AC69" s="81"/>
    </row>
    <row r="70" spans="1:29" ht="15" customHeight="1" x14ac:dyDescent="0.25">
      <c r="A70" s="71"/>
      <c r="B70" s="77"/>
      <c r="G70" s="96"/>
      <c r="I70" s="77"/>
      <c r="N70" s="84"/>
      <c r="P70" s="71"/>
      <c r="U70" s="81"/>
      <c r="W70" s="77"/>
      <c r="AC70" s="81"/>
    </row>
    <row r="71" spans="1:29" ht="15" customHeight="1" x14ac:dyDescent="0.25">
      <c r="A71" s="71"/>
      <c r="B71" s="77"/>
      <c r="D71" s="86" t="s">
        <v>13</v>
      </c>
      <c r="E71" s="87"/>
      <c r="F71" s="88" t="s">
        <v>22</v>
      </c>
      <c r="G71" s="71"/>
      <c r="I71" s="77"/>
      <c r="J71" s="52"/>
      <c r="K71" s="86" t="s">
        <v>13</v>
      </c>
      <c r="L71" s="87"/>
      <c r="M71" s="88" t="s">
        <v>22</v>
      </c>
      <c r="N71" s="71"/>
      <c r="P71" s="71"/>
      <c r="Q71" s="56"/>
      <c r="R71" s="89"/>
      <c r="S71" s="87"/>
      <c r="T71" s="90"/>
      <c r="U71" s="71"/>
      <c r="W71" s="77"/>
      <c r="X71" s="56"/>
      <c r="Y71" s="56"/>
      <c r="AB71" s="52"/>
      <c r="AC71" s="71"/>
    </row>
    <row r="72" spans="1:29" ht="15" customHeight="1" x14ac:dyDescent="0.25">
      <c r="A72" s="71"/>
      <c r="B72" s="77"/>
      <c r="F72" s="97"/>
      <c r="G72" s="81"/>
      <c r="I72" s="77"/>
      <c r="N72" s="81"/>
      <c r="P72" s="71"/>
      <c r="Q72" s="56"/>
      <c r="T72" s="53"/>
      <c r="U72" s="71"/>
      <c r="W72" s="77"/>
      <c r="X72" s="56"/>
      <c r="Y72" s="56"/>
      <c r="AA72" s="97"/>
      <c r="AB72" s="52"/>
      <c r="AC72" s="71"/>
    </row>
    <row r="73" spans="1:29" ht="14.1" customHeight="1" x14ac:dyDescent="0.25">
      <c r="A73" s="71"/>
      <c r="B73" s="77"/>
      <c r="G73" s="96"/>
      <c r="I73" s="77"/>
      <c r="N73" s="71"/>
      <c r="P73" s="71"/>
      <c r="Q73" s="56"/>
      <c r="T73" s="53"/>
      <c r="U73" s="71"/>
      <c r="W73" s="77"/>
      <c r="X73" s="56"/>
      <c r="Y73" s="56"/>
      <c r="AB73" s="52"/>
      <c r="AC73" s="71"/>
    </row>
    <row r="74" spans="1:29" ht="14.1" customHeight="1" thickBot="1" x14ac:dyDescent="0.3">
      <c r="B74" s="98"/>
      <c r="C74" s="99"/>
      <c r="D74" s="100"/>
      <c r="E74" s="100"/>
      <c r="F74" s="100"/>
      <c r="G74" s="101"/>
      <c r="H74" s="100"/>
      <c r="I74" s="98"/>
      <c r="J74" s="99"/>
      <c r="K74" s="100"/>
      <c r="L74" s="100"/>
      <c r="M74" s="100"/>
      <c r="N74" s="102"/>
      <c r="O74" s="77"/>
      <c r="P74" s="71"/>
      <c r="Q74" s="103"/>
      <c r="R74" s="100"/>
      <c r="S74" s="100"/>
      <c r="T74" s="99"/>
      <c r="U74" s="102"/>
      <c r="W74" s="98"/>
      <c r="X74" s="103"/>
      <c r="Y74" s="103"/>
      <c r="Z74" s="100"/>
      <c r="AA74" s="100"/>
      <c r="AB74" s="100"/>
      <c r="AC74" s="102"/>
    </row>
    <row r="75" spans="1:29" ht="12.2" customHeight="1" x14ac:dyDescent="0.25">
      <c r="Q75" s="56"/>
      <c r="T75" s="53"/>
      <c r="U75" s="52"/>
      <c r="X75" s="56"/>
      <c r="Y75" s="56"/>
      <c r="AB75" s="52"/>
      <c r="AC75" s="52"/>
    </row>
    <row r="87" spans="3:29" ht="12.75" x14ac:dyDescent="0.2">
      <c r="C87" s="52"/>
      <c r="G87" s="52"/>
      <c r="J87" s="52"/>
      <c r="Q87" s="52"/>
      <c r="U87" s="52"/>
      <c r="X87" s="52"/>
      <c r="AB87" s="52"/>
      <c r="AC87" s="52"/>
    </row>
    <row r="88" spans="3:29" ht="12.75" x14ac:dyDescent="0.2">
      <c r="C88" s="52"/>
      <c r="G88" s="52"/>
      <c r="J88" s="52"/>
      <c r="Q88" s="52"/>
      <c r="U88" s="52"/>
      <c r="X88" s="52"/>
      <c r="AB88" s="52"/>
      <c r="AC88" s="52"/>
    </row>
    <row r="89" spans="3:29" ht="12.75" x14ac:dyDescent="0.2">
      <c r="C89" s="52"/>
      <c r="G89" s="52"/>
      <c r="J89" s="52"/>
      <c r="Q89" s="52"/>
      <c r="U89" s="52"/>
      <c r="X89" s="52"/>
      <c r="AB89" s="52"/>
      <c r="AC89" s="52"/>
    </row>
    <row r="90" spans="3:29" ht="12.75" x14ac:dyDescent="0.2">
      <c r="C90" s="52"/>
      <c r="G90" s="52"/>
      <c r="J90" s="52"/>
      <c r="Q90" s="52"/>
      <c r="U90" s="52"/>
      <c r="X90" s="52"/>
      <c r="AB90" s="52"/>
      <c r="AC90" s="52"/>
    </row>
    <row r="91" spans="3:29" ht="12.75" x14ac:dyDescent="0.2">
      <c r="C91" s="52"/>
      <c r="G91" s="52"/>
      <c r="J91" s="52"/>
      <c r="Q91" s="52"/>
      <c r="U91" s="52"/>
      <c r="X91" s="52"/>
      <c r="AB91" s="52"/>
      <c r="AC91" s="52"/>
    </row>
    <row r="92" spans="3:29" ht="12.75" x14ac:dyDescent="0.2">
      <c r="C92" s="52"/>
      <c r="G92" s="52"/>
      <c r="J92" s="52"/>
      <c r="Q92" s="52"/>
      <c r="U92" s="52"/>
      <c r="X92" s="52"/>
      <c r="AB92" s="52"/>
      <c r="AC92" s="52"/>
    </row>
    <row r="93" spans="3:29" ht="12.75" x14ac:dyDescent="0.2">
      <c r="C93" s="52"/>
      <c r="G93" s="52"/>
      <c r="J93" s="52"/>
      <c r="Q93" s="52"/>
      <c r="U93" s="52"/>
      <c r="X93" s="52"/>
      <c r="AB93" s="52"/>
      <c r="AC93" s="52"/>
    </row>
    <row r="94" spans="3:29" ht="12.75" x14ac:dyDescent="0.2">
      <c r="C94" s="52"/>
      <c r="G94" s="52"/>
      <c r="J94" s="52"/>
      <c r="Q94" s="52"/>
      <c r="U94" s="52"/>
      <c r="X94" s="52"/>
      <c r="AB94" s="52"/>
      <c r="AC94" s="52"/>
    </row>
    <row r="95" spans="3:29" ht="12.75" x14ac:dyDescent="0.2">
      <c r="C95" s="52"/>
      <c r="G95" s="52"/>
      <c r="J95" s="52"/>
      <c r="Q95" s="52"/>
      <c r="U95" s="52"/>
      <c r="X95" s="52"/>
      <c r="AB95" s="52"/>
      <c r="AC95" s="52"/>
    </row>
    <row r="96" spans="3:29" ht="12.75" x14ac:dyDescent="0.2">
      <c r="C96" s="52"/>
      <c r="G96" s="52"/>
      <c r="J96" s="52"/>
      <c r="Q96" s="52"/>
      <c r="U96" s="52"/>
      <c r="X96" s="52"/>
      <c r="AB96" s="52"/>
      <c r="AC96" s="52"/>
    </row>
    <row r="97" spans="3:29" ht="12.75" x14ac:dyDescent="0.2">
      <c r="C97" s="52"/>
      <c r="G97" s="52"/>
      <c r="J97" s="52"/>
      <c r="Q97" s="52"/>
      <c r="U97" s="52"/>
      <c r="X97" s="52"/>
      <c r="AB97" s="52"/>
      <c r="AC97" s="52"/>
    </row>
    <row r="98" spans="3:29" ht="12.75" x14ac:dyDescent="0.2">
      <c r="C98" s="52"/>
      <c r="G98" s="52"/>
      <c r="J98" s="52"/>
      <c r="Q98" s="52"/>
      <c r="U98" s="52"/>
      <c r="X98" s="52"/>
      <c r="AB98" s="52"/>
      <c r="AC98" s="52"/>
    </row>
    <row r="99" spans="3:29" ht="12.75" x14ac:dyDescent="0.2">
      <c r="C99" s="52"/>
      <c r="G99" s="52"/>
      <c r="J99" s="52"/>
      <c r="Q99" s="52"/>
      <c r="U99" s="52"/>
      <c r="X99" s="52"/>
      <c r="AB99" s="52"/>
      <c r="AC99" s="52"/>
    </row>
    <row r="100" spans="3:29" ht="12.75" x14ac:dyDescent="0.2">
      <c r="C100" s="52"/>
      <c r="G100" s="52"/>
      <c r="J100" s="52"/>
      <c r="Q100" s="52"/>
      <c r="U100" s="52"/>
      <c r="X100" s="52"/>
      <c r="AB100" s="52"/>
      <c r="AC100" s="52"/>
    </row>
  </sheetData>
  <mergeCells count="3">
    <mergeCell ref="B2:G2"/>
    <mergeCell ref="I2:N2"/>
    <mergeCell ref="W2:AC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60"/>
  <sheetViews>
    <sheetView topLeftCell="A24" workbookViewId="0">
      <selection activeCell="E9" sqref="E9"/>
    </sheetView>
  </sheetViews>
  <sheetFormatPr defaultColWidth="9.140625" defaultRowHeight="12.75" x14ac:dyDescent="0.2"/>
  <cols>
    <col min="1" max="1" width="1.42578125" style="52" customWidth="1"/>
    <col min="2" max="2" width="4.7109375" style="53" customWidth="1"/>
    <col min="3" max="3" width="4.7109375" style="87" customWidth="1"/>
    <col min="4" max="4" width="1.28515625" style="53" customWidth="1"/>
    <col min="5" max="5" width="35.42578125" style="52" customWidth="1"/>
    <col min="6" max="6" width="7" style="55" customWidth="1"/>
    <col min="7" max="7" width="0.85546875" style="52" customWidth="1"/>
    <col min="8" max="8" width="4.7109375" style="53" customWidth="1"/>
    <col min="9" max="9" width="3.85546875" style="104" customWidth="1"/>
    <col min="10" max="10" width="1" style="53" customWidth="1"/>
    <col min="11" max="11" width="32.7109375" style="52" customWidth="1"/>
    <col min="12" max="12" width="2.28515625" style="55" customWidth="1"/>
    <col min="13" max="13" width="0.7109375" style="52" customWidth="1"/>
    <col min="14" max="14" width="3.85546875" style="52" customWidth="1"/>
    <col min="15" max="20" width="9.140625" style="52"/>
    <col min="21" max="21" width="9.140625" style="52" customWidth="1"/>
    <col min="22" max="25" width="9.140625" style="52"/>
    <col min="26" max="27" width="9.140625" style="52" customWidth="1"/>
    <col min="28" max="16384" width="9.140625" style="52"/>
  </cols>
  <sheetData>
    <row r="1" spans="2:13" ht="16.5" customHeight="1" thickBot="1" x14ac:dyDescent="0.3">
      <c r="B1" s="253" t="s">
        <v>31</v>
      </c>
      <c r="C1" s="253"/>
      <c r="D1" s="253"/>
      <c r="E1" s="253"/>
      <c r="F1" s="254"/>
      <c r="G1" s="254"/>
      <c r="H1" s="254"/>
      <c r="K1" s="54" t="s">
        <v>32</v>
      </c>
    </row>
    <row r="2" spans="2:13" ht="15" customHeight="1" thickBot="1" x14ac:dyDescent="0.3">
      <c r="B2" s="105"/>
      <c r="C2" s="248"/>
      <c r="D2" s="248"/>
      <c r="E2" s="248"/>
      <c r="F2" s="249"/>
      <c r="G2" s="58"/>
      <c r="H2" s="106"/>
      <c r="I2" s="107"/>
      <c r="J2" s="58"/>
      <c r="K2" s="58"/>
      <c r="L2" s="58"/>
      <c r="M2" s="108"/>
    </row>
    <row r="3" spans="2:13" ht="14.1" customHeight="1" x14ac:dyDescent="0.25">
      <c r="B3" s="109"/>
      <c r="C3" s="110"/>
      <c r="D3" s="65"/>
      <c r="E3" s="67"/>
      <c r="F3" s="111"/>
      <c r="G3" s="64"/>
      <c r="H3" s="109"/>
      <c r="I3" s="112"/>
      <c r="J3" s="65"/>
      <c r="K3" s="67"/>
      <c r="L3" s="113"/>
      <c r="M3" s="70"/>
    </row>
    <row r="4" spans="2:13" ht="14.1" customHeight="1" x14ac:dyDescent="0.25">
      <c r="B4" s="91"/>
      <c r="F4" s="96"/>
      <c r="G4" s="91"/>
      <c r="H4" s="91"/>
      <c r="L4" s="114"/>
      <c r="M4" s="71"/>
    </row>
    <row r="5" spans="2:13" ht="14.1" customHeight="1" x14ac:dyDescent="0.25">
      <c r="B5" s="91"/>
      <c r="C5" s="57" t="s">
        <v>33</v>
      </c>
      <c r="F5" s="96"/>
      <c r="G5" s="91"/>
      <c r="H5" s="91"/>
      <c r="I5" s="57" t="s">
        <v>34</v>
      </c>
      <c r="L5" s="114"/>
      <c r="M5" s="71"/>
    </row>
    <row r="6" spans="2:13" ht="14.1" customHeight="1" x14ac:dyDescent="0.25">
      <c r="B6" s="91"/>
      <c r="C6" s="104"/>
      <c r="F6" s="96"/>
      <c r="G6" s="91"/>
      <c r="H6" s="91"/>
      <c r="I6" s="87"/>
      <c r="L6" s="114"/>
      <c r="M6" s="71"/>
    </row>
    <row r="7" spans="2:13" ht="14.1" customHeight="1" x14ac:dyDescent="0.25">
      <c r="B7" s="91" t="s">
        <v>21</v>
      </c>
      <c r="C7" s="104" t="s">
        <v>210</v>
      </c>
      <c r="F7" s="115"/>
      <c r="G7" s="77"/>
      <c r="H7" s="91" t="s">
        <v>21</v>
      </c>
      <c r="I7" s="82" t="s">
        <v>35</v>
      </c>
      <c r="L7" s="114"/>
      <c r="M7" s="71"/>
    </row>
    <row r="8" spans="2:13" ht="14.1" customHeight="1" x14ac:dyDescent="0.25">
      <c r="B8" s="91"/>
      <c r="C8" s="104" t="s">
        <v>118</v>
      </c>
      <c r="F8" s="115"/>
      <c r="G8" s="77"/>
      <c r="H8" s="91"/>
      <c r="I8" s="87"/>
      <c r="L8" s="114"/>
      <c r="M8" s="71"/>
    </row>
    <row r="9" spans="2:13" ht="14.1" customHeight="1" x14ac:dyDescent="0.25">
      <c r="B9" s="91"/>
      <c r="C9" s="104"/>
      <c r="F9" s="115"/>
      <c r="G9" s="77"/>
      <c r="H9" s="91"/>
      <c r="I9" s="87"/>
      <c r="L9" s="114"/>
      <c r="M9" s="71"/>
    </row>
    <row r="10" spans="2:13" ht="14.1" customHeight="1" x14ac:dyDescent="0.25">
      <c r="B10" s="91" t="s">
        <v>21</v>
      </c>
      <c r="C10" s="104" t="s">
        <v>117</v>
      </c>
      <c r="F10" s="115"/>
      <c r="G10" s="77"/>
      <c r="H10" s="91" t="s">
        <v>21</v>
      </c>
      <c r="I10" s="104" t="s">
        <v>36</v>
      </c>
      <c r="L10" s="114"/>
      <c r="M10" s="71"/>
    </row>
    <row r="11" spans="2:13" ht="14.1" customHeight="1" x14ac:dyDescent="0.25">
      <c r="B11" s="91"/>
      <c r="C11" s="104"/>
      <c r="F11" s="115"/>
      <c r="G11" s="77"/>
      <c r="H11" s="91"/>
      <c r="I11" s="87"/>
      <c r="L11" s="114"/>
      <c r="M11" s="71"/>
    </row>
    <row r="12" spans="2:13" ht="14.1" customHeight="1" x14ac:dyDescent="0.25">
      <c r="B12" s="91"/>
      <c r="C12" s="104"/>
      <c r="F12" s="115"/>
      <c r="G12" s="77"/>
      <c r="H12" s="91"/>
      <c r="I12" s="87"/>
      <c r="L12" s="114"/>
      <c r="M12" s="71"/>
    </row>
    <row r="13" spans="2:13" ht="14.1" customHeight="1" x14ac:dyDescent="0.25">
      <c r="B13" s="91" t="s">
        <v>21</v>
      </c>
      <c r="C13" s="104" t="s">
        <v>116</v>
      </c>
      <c r="F13" s="115"/>
      <c r="G13" s="77"/>
      <c r="H13" s="91" t="s">
        <v>21</v>
      </c>
      <c r="I13" s="104" t="s">
        <v>115</v>
      </c>
      <c r="L13" s="114"/>
      <c r="M13" s="71"/>
    </row>
    <row r="14" spans="2:13" ht="14.1" customHeight="1" x14ac:dyDescent="0.25">
      <c r="B14" s="91"/>
      <c r="C14" s="104"/>
      <c r="F14" s="115"/>
      <c r="G14" s="77"/>
      <c r="H14" s="91"/>
      <c r="I14" s="87"/>
      <c r="L14" s="114"/>
      <c r="M14" s="71"/>
    </row>
    <row r="15" spans="2:13" ht="14.1" customHeight="1" x14ac:dyDescent="0.25">
      <c r="B15" s="91"/>
      <c r="C15" s="104"/>
      <c r="F15" s="115"/>
      <c r="G15" s="77"/>
      <c r="H15" s="91"/>
      <c r="I15" s="87"/>
      <c r="L15" s="114"/>
      <c r="M15" s="71"/>
    </row>
    <row r="16" spans="2:13" ht="14.1" customHeight="1" x14ac:dyDescent="0.25">
      <c r="B16" s="91" t="s">
        <v>21</v>
      </c>
      <c r="C16" s="104" t="s">
        <v>338</v>
      </c>
      <c r="F16" s="115"/>
      <c r="G16" s="77"/>
      <c r="H16" s="91" t="s">
        <v>21</v>
      </c>
      <c r="I16" s="82" t="s">
        <v>37</v>
      </c>
      <c r="L16" s="114"/>
      <c r="M16" s="71"/>
    </row>
    <row r="17" spans="2:13" ht="14.1" customHeight="1" x14ac:dyDescent="0.25">
      <c r="B17" s="91"/>
      <c r="C17" s="116"/>
      <c r="F17" s="115"/>
      <c r="G17" s="77"/>
      <c r="H17" s="91"/>
      <c r="I17" s="87"/>
      <c r="L17" s="114"/>
      <c r="M17" s="71"/>
    </row>
    <row r="18" spans="2:13" ht="14.1" customHeight="1" x14ac:dyDescent="0.25">
      <c r="B18" s="91"/>
      <c r="C18" s="104" t="s">
        <v>119</v>
      </c>
      <c r="F18" s="115"/>
      <c r="G18" s="77"/>
      <c r="H18" s="91"/>
      <c r="I18" s="87"/>
      <c r="L18" s="114"/>
      <c r="M18" s="71"/>
    </row>
    <row r="19" spans="2:13" ht="14.1" customHeight="1" x14ac:dyDescent="0.25">
      <c r="B19" s="91"/>
      <c r="C19" s="104"/>
      <c r="F19" s="115"/>
      <c r="G19" s="77"/>
      <c r="H19" s="91"/>
      <c r="L19" s="114"/>
      <c r="M19" s="71"/>
    </row>
    <row r="20" spans="2:13" ht="14.1" customHeight="1" x14ac:dyDescent="0.25">
      <c r="B20" s="91"/>
      <c r="F20" s="115"/>
      <c r="G20" s="77"/>
      <c r="H20" s="91"/>
      <c r="L20" s="114"/>
      <c r="M20" s="71"/>
    </row>
    <row r="21" spans="2:13" ht="14.1" customHeight="1" x14ac:dyDescent="0.25">
      <c r="B21" s="91"/>
      <c r="C21" s="117"/>
      <c r="F21" s="115"/>
      <c r="G21" s="77"/>
      <c r="H21" s="91"/>
      <c r="I21" s="117"/>
      <c r="L21" s="114"/>
      <c r="M21" s="71"/>
    </row>
    <row r="22" spans="2:13" ht="14.1" customHeight="1" x14ac:dyDescent="0.25">
      <c r="B22" s="91"/>
      <c r="C22" s="86" t="s">
        <v>13</v>
      </c>
      <c r="D22" s="87"/>
      <c r="E22" s="88" t="s">
        <v>22</v>
      </c>
      <c r="F22" s="96"/>
      <c r="G22" s="77"/>
      <c r="H22" s="91"/>
      <c r="I22" s="86" t="s">
        <v>13</v>
      </c>
      <c r="J22" s="87"/>
      <c r="K22" s="88" t="s">
        <v>22</v>
      </c>
      <c r="L22" s="114"/>
      <c r="M22" s="71"/>
    </row>
    <row r="23" spans="2:13" ht="14.1" customHeight="1" x14ac:dyDescent="0.25">
      <c r="B23" s="91"/>
      <c r="F23" s="96"/>
      <c r="G23" s="77"/>
      <c r="H23" s="91"/>
      <c r="L23" s="114"/>
      <c r="M23" s="71"/>
    </row>
    <row r="24" spans="2:13" ht="14.1" customHeight="1" x14ac:dyDescent="0.25">
      <c r="B24" s="91"/>
      <c r="F24" s="96"/>
      <c r="G24" s="77"/>
      <c r="H24" s="91"/>
      <c r="L24" s="114"/>
      <c r="M24" s="71"/>
    </row>
    <row r="25" spans="2:13" ht="14.1" customHeight="1" x14ac:dyDescent="0.25">
      <c r="B25" s="91"/>
      <c r="F25" s="96"/>
      <c r="G25" s="77"/>
      <c r="H25" s="91"/>
      <c r="L25" s="114"/>
      <c r="M25" s="71"/>
    </row>
    <row r="26" spans="2:13" ht="14.1" customHeight="1" x14ac:dyDescent="0.25">
      <c r="B26" s="91"/>
      <c r="C26" s="57" t="s">
        <v>38</v>
      </c>
      <c r="F26" s="96"/>
      <c r="G26" s="77"/>
      <c r="H26" s="91"/>
      <c r="I26" s="94" t="s">
        <v>39</v>
      </c>
      <c r="L26" s="114"/>
      <c r="M26" s="71"/>
    </row>
    <row r="27" spans="2:13" ht="14.1" customHeight="1" x14ac:dyDescent="0.25">
      <c r="B27" s="91"/>
      <c r="C27" s="104"/>
      <c r="F27" s="96"/>
      <c r="G27" s="77"/>
      <c r="H27" s="91"/>
      <c r="I27" s="87"/>
      <c r="L27" s="114"/>
      <c r="M27" s="71"/>
    </row>
    <row r="28" spans="2:13" ht="14.1" customHeight="1" x14ac:dyDescent="0.25">
      <c r="B28" s="91" t="s">
        <v>21</v>
      </c>
      <c r="C28" s="104" t="s">
        <v>120</v>
      </c>
      <c r="F28" s="115"/>
      <c r="G28" s="77"/>
      <c r="H28" s="91" t="s">
        <v>21</v>
      </c>
      <c r="I28" s="82" t="s">
        <v>40</v>
      </c>
      <c r="L28" s="114"/>
      <c r="M28" s="71"/>
    </row>
    <row r="29" spans="2:13" ht="14.1" customHeight="1" x14ac:dyDescent="0.25">
      <c r="B29" s="91"/>
      <c r="C29" s="104"/>
      <c r="F29" s="115"/>
      <c r="G29" s="77"/>
      <c r="H29" s="91"/>
      <c r="I29" s="87"/>
      <c r="L29" s="114"/>
      <c r="M29" s="71"/>
    </row>
    <row r="30" spans="2:13" ht="14.1" customHeight="1" x14ac:dyDescent="0.25">
      <c r="B30" s="91"/>
      <c r="C30" s="104"/>
      <c r="F30" s="115"/>
      <c r="G30" s="77"/>
      <c r="H30" s="91"/>
      <c r="I30" s="87"/>
      <c r="L30" s="114"/>
      <c r="M30" s="71"/>
    </row>
    <row r="31" spans="2:13" ht="14.1" customHeight="1" x14ac:dyDescent="0.25">
      <c r="B31" s="91" t="s">
        <v>21</v>
      </c>
      <c r="C31" s="104" t="s">
        <v>121</v>
      </c>
      <c r="F31" s="115"/>
      <c r="G31" s="77"/>
      <c r="H31" s="91" t="s">
        <v>21</v>
      </c>
      <c r="I31" s="52" t="s">
        <v>41</v>
      </c>
      <c r="L31" s="114"/>
      <c r="M31" s="71"/>
    </row>
    <row r="32" spans="2:13" ht="14.1" customHeight="1" x14ac:dyDescent="0.25">
      <c r="B32" s="91"/>
      <c r="C32" s="104" t="s">
        <v>122</v>
      </c>
      <c r="F32" s="115"/>
      <c r="G32" s="77"/>
      <c r="H32" s="91"/>
      <c r="I32" s="87"/>
      <c r="L32" s="114"/>
      <c r="M32" s="71"/>
    </row>
    <row r="33" spans="2:13" ht="14.1" customHeight="1" x14ac:dyDescent="0.25">
      <c r="B33" s="91"/>
      <c r="F33" s="115"/>
      <c r="G33" s="77"/>
      <c r="H33" s="91"/>
      <c r="I33" s="87"/>
      <c r="L33" s="114"/>
      <c r="M33" s="71"/>
    </row>
    <row r="34" spans="2:13" ht="18" customHeight="1" x14ac:dyDescent="0.25">
      <c r="C34" s="255"/>
      <c r="D34" s="255"/>
      <c r="E34" s="255"/>
      <c r="F34" s="115"/>
      <c r="G34" s="77"/>
      <c r="H34" s="91" t="s">
        <v>21</v>
      </c>
      <c r="I34" s="104" t="s">
        <v>42</v>
      </c>
      <c r="L34" s="114"/>
      <c r="M34" s="71"/>
    </row>
    <row r="35" spans="2:13" ht="14.1" customHeight="1" x14ac:dyDescent="0.25">
      <c r="B35" s="91" t="s">
        <v>21</v>
      </c>
      <c r="C35" s="255" t="s">
        <v>125</v>
      </c>
      <c r="D35" s="255"/>
      <c r="E35" s="255"/>
      <c r="F35" s="115"/>
      <c r="G35" s="77"/>
      <c r="H35" s="91"/>
      <c r="L35" s="114"/>
      <c r="M35" s="71"/>
    </row>
    <row r="36" spans="2:13" ht="14.1" customHeight="1" x14ac:dyDescent="0.25">
      <c r="B36" s="91"/>
      <c r="C36" s="104"/>
      <c r="F36" s="115"/>
      <c r="G36" s="77"/>
      <c r="H36" s="91"/>
      <c r="I36" s="87"/>
      <c r="L36" s="114"/>
      <c r="M36" s="71"/>
    </row>
    <row r="37" spans="2:13" ht="18" x14ac:dyDescent="0.25">
      <c r="B37"/>
      <c r="C37" s="52" t="s">
        <v>124</v>
      </c>
      <c r="D37" s="52"/>
      <c r="E37" s="87"/>
      <c r="F37" s="124"/>
      <c r="G37" s="77"/>
      <c r="H37" s="91" t="s">
        <v>21</v>
      </c>
      <c r="I37" s="52" t="s">
        <v>43</v>
      </c>
      <c r="J37" s="118"/>
      <c r="K37" s="118"/>
      <c r="L37" s="114"/>
      <c r="M37" s="71"/>
    </row>
    <row r="38" spans="2:13" ht="14.1" customHeight="1" x14ac:dyDescent="0.25">
      <c r="B38" s="91"/>
      <c r="F38" s="115"/>
      <c r="G38" s="77"/>
      <c r="H38" s="91"/>
      <c r="I38" s="87"/>
      <c r="L38" s="114"/>
      <c r="M38" s="71"/>
    </row>
    <row r="39" spans="2:13" ht="14.1" customHeight="1" x14ac:dyDescent="0.25">
      <c r="B39" s="91" t="s">
        <v>21</v>
      </c>
      <c r="C39" s="104" t="s">
        <v>123</v>
      </c>
      <c r="F39" s="115"/>
      <c r="G39" s="77"/>
      <c r="H39" s="91"/>
      <c r="I39" s="87"/>
      <c r="J39" s="118"/>
      <c r="K39" s="118"/>
      <c r="L39" s="114"/>
      <c r="M39" s="71"/>
    </row>
    <row r="40" spans="2:13" ht="14.1" customHeight="1" x14ac:dyDescent="0.25">
      <c r="B40" s="125"/>
      <c r="C40" s="104"/>
      <c r="D40" s="52"/>
      <c r="F40" s="115"/>
      <c r="G40" s="77"/>
      <c r="H40" s="91"/>
      <c r="L40" s="114"/>
      <c r="M40" s="71"/>
    </row>
    <row r="41" spans="2:13" ht="14.1" customHeight="1" x14ac:dyDescent="0.25">
      <c r="B41" s="91"/>
      <c r="D41" s="52"/>
      <c r="F41" s="115"/>
      <c r="G41" s="77"/>
      <c r="H41" s="91"/>
      <c r="I41" s="87"/>
      <c r="J41" s="118"/>
      <c r="K41" s="118"/>
      <c r="M41" s="71"/>
    </row>
    <row r="42" spans="2:13" ht="14.1" customHeight="1" x14ac:dyDescent="0.25">
      <c r="B42" s="91"/>
      <c r="C42" s="117"/>
      <c r="D42" s="52"/>
      <c r="F42" s="115"/>
      <c r="G42" s="77"/>
      <c r="H42" s="91"/>
      <c r="I42" s="117"/>
      <c r="J42" s="118"/>
      <c r="K42" s="118"/>
      <c r="M42" s="71"/>
    </row>
    <row r="43" spans="2:13" ht="14.1" customHeight="1" x14ac:dyDescent="0.25">
      <c r="B43" s="91"/>
      <c r="C43" s="86" t="s">
        <v>13</v>
      </c>
      <c r="D43" s="87"/>
      <c r="E43" s="88" t="s">
        <v>22</v>
      </c>
      <c r="F43" s="115"/>
      <c r="G43" s="77"/>
      <c r="H43" s="91"/>
      <c r="I43" s="86" t="s">
        <v>13</v>
      </c>
      <c r="J43" s="87"/>
      <c r="K43" s="88" t="s">
        <v>22</v>
      </c>
      <c r="L43" s="114"/>
      <c r="M43" s="71"/>
    </row>
    <row r="44" spans="2:13" ht="14.1" customHeight="1" x14ac:dyDescent="0.25">
      <c r="B44" s="91"/>
      <c r="F44" s="115"/>
      <c r="G44" s="77"/>
      <c r="H44" s="91"/>
      <c r="L44" s="114"/>
      <c r="M44" s="71"/>
    </row>
    <row r="45" spans="2:13" ht="13.5" customHeight="1" x14ac:dyDescent="0.25">
      <c r="B45" s="91"/>
      <c r="F45" s="115"/>
      <c r="G45" s="77"/>
      <c r="H45" s="91"/>
      <c r="L45" s="114"/>
      <c r="M45" s="71"/>
    </row>
    <row r="46" spans="2:13" ht="17.45" customHeight="1" x14ac:dyDescent="0.25">
      <c r="B46" s="91"/>
      <c r="F46" s="115"/>
      <c r="G46" s="77"/>
      <c r="H46" s="91"/>
      <c r="L46" s="114"/>
      <c r="M46" s="71"/>
    </row>
    <row r="47" spans="2:13" ht="17.45" customHeight="1" x14ac:dyDescent="0.25">
      <c r="B47" s="91"/>
      <c r="F47" s="115"/>
      <c r="G47" s="77"/>
      <c r="H47" s="91"/>
      <c r="L47" s="114"/>
      <c r="M47" s="71"/>
    </row>
    <row r="48" spans="2:13" ht="17.45" customHeight="1" x14ac:dyDescent="0.25">
      <c r="B48" s="91"/>
      <c r="F48" s="115"/>
      <c r="G48" s="77"/>
      <c r="H48" s="91"/>
      <c r="L48" s="114"/>
      <c r="M48" s="71"/>
    </row>
    <row r="49" spans="2:13" ht="17.45" customHeight="1" x14ac:dyDescent="0.25">
      <c r="B49" s="91"/>
      <c r="F49" s="115"/>
      <c r="G49" s="77"/>
      <c r="H49" s="91"/>
      <c r="L49" s="114"/>
      <c r="M49" s="71"/>
    </row>
    <row r="50" spans="2:13" ht="14.1" customHeight="1" x14ac:dyDescent="0.25">
      <c r="B50" s="91"/>
      <c r="F50" s="115"/>
      <c r="G50" s="77"/>
      <c r="H50" s="91"/>
      <c r="L50" s="114"/>
      <c r="M50" s="71"/>
    </row>
    <row r="51" spans="2:13" ht="14.1" customHeight="1" x14ac:dyDescent="0.25">
      <c r="B51" s="91"/>
      <c r="F51" s="115"/>
      <c r="G51" s="77"/>
      <c r="H51" s="91"/>
      <c r="L51" s="114"/>
      <c r="M51" s="71"/>
    </row>
    <row r="52" spans="2:13" ht="14.1" customHeight="1" x14ac:dyDescent="0.25">
      <c r="B52" s="91"/>
      <c r="F52" s="115"/>
      <c r="G52" s="77"/>
      <c r="H52" s="91"/>
      <c r="L52" s="114"/>
      <c r="M52" s="71"/>
    </row>
    <row r="53" spans="2:13" ht="14.1" customHeight="1" x14ac:dyDescent="0.2">
      <c r="B53" s="91"/>
      <c r="F53" s="71"/>
      <c r="H53" s="91"/>
      <c r="M53" s="71"/>
    </row>
    <row r="54" spans="2:13" ht="14.1" customHeight="1" x14ac:dyDescent="0.2">
      <c r="B54" s="91"/>
      <c r="F54" s="96"/>
      <c r="H54" s="91"/>
      <c r="M54" s="71"/>
    </row>
    <row r="55" spans="2:13" ht="5.25" customHeight="1" x14ac:dyDescent="0.2">
      <c r="B55" s="91"/>
      <c r="F55" s="96"/>
      <c r="H55" s="91"/>
      <c r="M55" s="71"/>
    </row>
    <row r="56" spans="2:13" x14ac:dyDescent="0.2">
      <c r="B56" s="91"/>
      <c r="F56" s="96"/>
      <c r="H56" s="91"/>
      <c r="M56" s="71"/>
    </row>
    <row r="57" spans="2:13" x14ac:dyDescent="0.2">
      <c r="B57" s="91"/>
      <c r="F57" s="96"/>
      <c r="H57" s="91"/>
      <c r="M57" s="71"/>
    </row>
    <row r="58" spans="2:13" x14ac:dyDescent="0.2">
      <c r="B58" s="91"/>
      <c r="F58" s="96"/>
      <c r="H58" s="91"/>
      <c r="M58" s="71"/>
    </row>
    <row r="59" spans="2:13" x14ac:dyDescent="0.2">
      <c r="B59" s="91"/>
      <c r="F59" s="96"/>
      <c r="H59" s="91"/>
      <c r="K59" s="97"/>
      <c r="M59" s="71"/>
    </row>
    <row r="60" spans="2:13" ht="13.5" thickBot="1" x14ac:dyDescent="0.25">
      <c r="B60" s="119"/>
      <c r="C60" s="120"/>
      <c r="D60" s="99"/>
      <c r="E60" s="100"/>
      <c r="F60" s="101"/>
      <c r="G60" s="121"/>
      <c r="H60" s="119"/>
      <c r="I60" s="122"/>
      <c r="J60" s="99"/>
      <c r="K60" s="100"/>
      <c r="L60" s="123"/>
      <c r="M60" s="102"/>
    </row>
  </sheetData>
  <mergeCells count="4">
    <mergeCell ref="B1:H1"/>
    <mergeCell ref="C2:F2"/>
    <mergeCell ref="C34:E34"/>
    <mergeCell ref="C35:E35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09"/>
  <sheetViews>
    <sheetView zoomScale="106" zoomScaleNormal="106" workbookViewId="0">
      <selection activeCell="L1" sqref="L1"/>
    </sheetView>
  </sheetViews>
  <sheetFormatPr defaultRowHeight="15" x14ac:dyDescent="0.25"/>
  <cols>
    <col min="1" max="1" width="28.28515625" customWidth="1"/>
    <col min="2" max="2" width="19" customWidth="1"/>
    <col min="3" max="3" width="17.28515625" customWidth="1"/>
    <col min="4" max="4" width="19.28515625" customWidth="1"/>
    <col min="5" max="5" width="13.85546875" customWidth="1"/>
    <col min="6" max="6" width="14" customWidth="1"/>
    <col min="7" max="7" width="14.28515625" customWidth="1"/>
    <col min="8" max="8" width="9.85546875" bestFit="1" customWidth="1"/>
    <col min="12" max="12" width="9.5703125" bestFit="1" customWidth="1"/>
  </cols>
  <sheetData>
    <row r="1" spans="1:15" x14ac:dyDescent="0.25">
      <c r="A1" s="147" t="s">
        <v>52</v>
      </c>
    </row>
    <row r="2" spans="1:15" x14ac:dyDescent="0.25">
      <c r="A2" s="147" t="s">
        <v>53</v>
      </c>
    </row>
    <row r="3" spans="1:15" x14ac:dyDescent="0.25">
      <c r="A3" s="147" t="s">
        <v>209</v>
      </c>
      <c r="B3" s="154">
        <v>2016</v>
      </c>
      <c r="C3" s="154">
        <v>2017</v>
      </c>
      <c r="D3" s="154" t="s">
        <v>54</v>
      </c>
      <c r="E3" s="154" t="s">
        <v>55</v>
      </c>
      <c r="F3" s="154">
        <v>2018</v>
      </c>
      <c r="G3" s="154" t="s">
        <v>54</v>
      </c>
      <c r="H3" s="154" t="s">
        <v>55</v>
      </c>
    </row>
    <row r="4" spans="1:15" x14ac:dyDescent="0.25">
      <c r="B4" s="154" t="s">
        <v>326</v>
      </c>
      <c r="C4" s="154" t="s">
        <v>326</v>
      </c>
      <c r="D4" s="154" t="s">
        <v>326</v>
      </c>
      <c r="E4" s="154"/>
      <c r="F4" s="154" t="s">
        <v>326</v>
      </c>
      <c r="G4" s="154" t="s">
        <v>326</v>
      </c>
      <c r="H4" s="154"/>
      <c r="I4" s="142"/>
      <c r="J4" s="142"/>
      <c r="K4" s="142"/>
      <c r="L4" s="142"/>
      <c r="M4" s="142"/>
      <c r="N4" s="142"/>
      <c r="O4" s="138"/>
    </row>
    <row r="5" spans="1:15" ht="15.75" x14ac:dyDescent="0.25">
      <c r="A5" t="s">
        <v>56</v>
      </c>
      <c r="B5" s="203">
        <v>254299</v>
      </c>
      <c r="C5" s="203">
        <v>193739</v>
      </c>
      <c r="D5" s="196">
        <f>C5-B5</f>
        <v>-60560</v>
      </c>
      <c r="E5" s="197">
        <f>D5/B5%</f>
        <v>-23.814486097074706</v>
      </c>
      <c r="F5" s="203">
        <v>170000</v>
      </c>
      <c r="G5" s="196">
        <f>F5-C5</f>
        <v>-23739</v>
      </c>
      <c r="H5" s="197">
        <f>G5/F5%</f>
        <v>-13.964117647058824</v>
      </c>
      <c r="I5" s="137"/>
      <c r="J5" s="137"/>
      <c r="K5" s="137"/>
      <c r="L5" s="137"/>
      <c r="M5" s="137"/>
      <c r="N5" s="137"/>
      <c r="O5" s="137"/>
    </row>
    <row r="6" spans="1:15" x14ac:dyDescent="0.25">
      <c r="A6" t="s">
        <v>59</v>
      </c>
      <c r="B6" s="204">
        <v>-94667</v>
      </c>
      <c r="C6" s="204">
        <v>-60566</v>
      </c>
      <c r="D6" s="204">
        <f>C6-B6</f>
        <v>34101</v>
      </c>
      <c r="E6" s="205">
        <f t="shared" ref="E6:E22" si="0">D6/B6%</f>
        <v>-36.022056260365282</v>
      </c>
      <c r="F6" s="204">
        <v>-49854</v>
      </c>
      <c r="G6" s="204">
        <f t="shared" ref="G6:G20" si="1">F6-C6</f>
        <v>10712</v>
      </c>
      <c r="H6" s="205">
        <f t="shared" ref="H6:H22" si="2">G6/F6%</f>
        <v>-21.486741284550888</v>
      </c>
      <c r="I6" s="145"/>
      <c r="J6" s="145"/>
      <c r="K6" s="145"/>
      <c r="L6" s="145"/>
      <c r="M6" s="138"/>
      <c r="N6" s="145"/>
      <c r="O6" s="145"/>
    </row>
    <row r="7" spans="1:15" x14ac:dyDescent="0.25">
      <c r="A7" t="s">
        <v>57</v>
      </c>
      <c r="B7" s="196">
        <f>B5+B6</f>
        <v>159632</v>
      </c>
      <c r="C7" s="196">
        <f t="shared" ref="C7" si="3">C5+C6</f>
        <v>133173</v>
      </c>
      <c r="D7" s="196">
        <f t="shared" ref="D7:D21" si="4">C7-B7</f>
        <v>-26459</v>
      </c>
      <c r="E7" s="197">
        <f t="shared" si="0"/>
        <v>-16.574997494236744</v>
      </c>
      <c r="F7" s="196">
        <f>SUM(F5:F6)</f>
        <v>120146</v>
      </c>
      <c r="G7" s="196">
        <f t="shared" si="1"/>
        <v>-13027</v>
      </c>
      <c r="H7" s="197">
        <f t="shared" si="2"/>
        <v>-10.842641452898972</v>
      </c>
      <c r="I7" s="145"/>
      <c r="J7" s="145"/>
      <c r="K7" s="145"/>
      <c r="L7" s="145"/>
      <c r="M7" s="138"/>
      <c r="N7" s="145"/>
      <c r="O7" s="145"/>
    </row>
    <row r="8" spans="1:15" x14ac:dyDescent="0.25">
      <c r="A8" t="s">
        <v>60</v>
      </c>
      <c r="B8" s="196">
        <v>-57048</v>
      </c>
      <c r="C8" s="196">
        <v>-41786</v>
      </c>
      <c r="D8" s="196">
        <f>C8-B8</f>
        <v>15262</v>
      </c>
      <c r="E8" s="197">
        <f t="shared" si="0"/>
        <v>-26.752909830318327</v>
      </c>
      <c r="F8" s="196">
        <v>-44295</v>
      </c>
      <c r="G8" s="196">
        <f t="shared" si="1"/>
        <v>-2509</v>
      </c>
      <c r="H8" s="197">
        <f t="shared" si="2"/>
        <v>5.6642961959589124</v>
      </c>
      <c r="I8" s="145"/>
      <c r="J8" s="145"/>
      <c r="K8" s="145"/>
      <c r="L8" s="145"/>
      <c r="M8" s="138"/>
      <c r="N8" s="138"/>
      <c r="O8" s="145"/>
    </row>
    <row r="9" spans="1:15" x14ac:dyDescent="0.25">
      <c r="A9" t="s">
        <v>63</v>
      </c>
      <c r="B9" s="196">
        <v>-1185</v>
      </c>
      <c r="C9" s="196">
        <v>-891</v>
      </c>
      <c r="D9" s="196">
        <f t="shared" ref="D9:D11" si="5">C9-B9</f>
        <v>294</v>
      </c>
      <c r="E9" s="197">
        <f t="shared" si="0"/>
        <v>-24.810126582278482</v>
      </c>
      <c r="F9" s="196">
        <v>0</v>
      </c>
      <c r="G9" s="196">
        <f t="shared" si="1"/>
        <v>891</v>
      </c>
      <c r="H9" s="197"/>
      <c r="I9" s="145"/>
      <c r="J9" s="145"/>
      <c r="K9" s="145"/>
      <c r="L9" s="145"/>
      <c r="M9" s="138"/>
      <c r="N9" s="138"/>
      <c r="O9" s="145"/>
    </row>
    <row r="10" spans="1:15" x14ac:dyDescent="0.25">
      <c r="A10" t="s">
        <v>66</v>
      </c>
      <c r="B10" s="196">
        <v>-6519</v>
      </c>
      <c r="C10" s="196">
        <v>-8649</v>
      </c>
      <c r="D10" s="196">
        <f t="shared" si="5"/>
        <v>-2130</v>
      </c>
      <c r="E10" s="197">
        <f t="shared" si="0"/>
        <v>32.673722963644735</v>
      </c>
      <c r="F10" s="196">
        <v>-8255</v>
      </c>
      <c r="G10" s="196">
        <f t="shared" si="1"/>
        <v>394</v>
      </c>
      <c r="H10" s="197">
        <f t="shared" si="2"/>
        <v>-4.7728649303452455</v>
      </c>
      <c r="I10" s="145"/>
      <c r="J10" s="145"/>
      <c r="K10" s="145"/>
      <c r="L10" s="145"/>
      <c r="M10" s="138"/>
      <c r="N10" s="138"/>
      <c r="O10" s="145"/>
    </row>
    <row r="11" spans="1:15" x14ac:dyDescent="0.25">
      <c r="A11" t="s">
        <v>65</v>
      </c>
      <c r="B11" s="204">
        <v>688</v>
      </c>
      <c r="C11" s="204">
        <v>540</v>
      </c>
      <c r="D11" s="204">
        <f t="shared" si="5"/>
        <v>-148</v>
      </c>
      <c r="E11" s="205">
        <f t="shared" si="0"/>
        <v>-21.511627906976745</v>
      </c>
      <c r="F11" s="204">
        <v>646</v>
      </c>
      <c r="G11" s="204">
        <f t="shared" si="1"/>
        <v>106</v>
      </c>
      <c r="H11" s="205">
        <f t="shared" si="2"/>
        <v>16.408668730650156</v>
      </c>
      <c r="I11" s="145"/>
      <c r="J11" s="145"/>
      <c r="K11" s="145"/>
      <c r="L11" s="145"/>
      <c r="M11" s="138"/>
      <c r="N11" s="138"/>
      <c r="O11" s="145"/>
    </row>
    <row r="12" spans="1:15" x14ac:dyDescent="0.25">
      <c r="A12" t="s">
        <v>58</v>
      </c>
      <c r="B12" s="206">
        <f>SUM(B7:B11)</f>
        <v>95568</v>
      </c>
      <c r="C12" s="206">
        <f>SUM(C7:C11)</f>
        <v>82387</v>
      </c>
      <c r="D12" s="206">
        <f t="shared" ref="D12" si="6">C12-B12</f>
        <v>-13181</v>
      </c>
      <c r="E12" s="207">
        <f t="shared" si="0"/>
        <v>-13.792273564373012</v>
      </c>
      <c r="F12" s="206">
        <f>SUM(F7:F11)</f>
        <v>68242</v>
      </c>
      <c r="G12" s="206">
        <f t="shared" si="1"/>
        <v>-14145</v>
      </c>
      <c r="H12" s="207">
        <f t="shared" si="2"/>
        <v>-20.727704346297003</v>
      </c>
      <c r="I12" s="145"/>
      <c r="J12" s="145"/>
      <c r="K12" s="145"/>
      <c r="L12" s="145"/>
      <c r="M12" s="138"/>
      <c r="N12" s="138"/>
      <c r="O12" s="145"/>
    </row>
    <row r="13" spans="1:15" x14ac:dyDescent="0.25">
      <c r="B13" s="199"/>
      <c r="C13" s="199"/>
      <c r="D13" s="196"/>
      <c r="E13" s="197"/>
      <c r="F13" s="199"/>
      <c r="G13" s="196"/>
      <c r="H13" s="197"/>
      <c r="I13" s="145"/>
      <c r="J13" s="145"/>
      <c r="K13" s="145"/>
      <c r="L13" s="145"/>
      <c r="M13" s="138"/>
      <c r="N13" s="138"/>
      <c r="O13" s="145"/>
    </row>
    <row r="14" spans="1:15" x14ac:dyDescent="0.25">
      <c r="A14" t="s">
        <v>61</v>
      </c>
      <c r="B14" s="196">
        <v>82297</v>
      </c>
      <c r="C14" s="196">
        <v>77980</v>
      </c>
      <c r="D14" s="196">
        <f t="shared" si="4"/>
        <v>-4317</v>
      </c>
      <c r="E14" s="197">
        <f t="shared" si="0"/>
        <v>-5.2456347132945309</v>
      </c>
      <c r="F14" s="196">
        <v>68705</v>
      </c>
      <c r="G14" s="196">
        <f t="shared" si="1"/>
        <v>-9275</v>
      </c>
      <c r="H14" s="197">
        <f t="shared" si="2"/>
        <v>-13.499745287824759</v>
      </c>
      <c r="I14" s="145"/>
      <c r="J14" s="145"/>
      <c r="K14" s="145"/>
      <c r="L14" s="145"/>
      <c r="M14" s="138"/>
      <c r="N14" s="138"/>
      <c r="O14" s="145"/>
    </row>
    <row r="15" spans="1:15" x14ac:dyDescent="0.25">
      <c r="A15" t="s">
        <v>64</v>
      </c>
      <c r="B15" s="196">
        <v>-24277</v>
      </c>
      <c r="C15" s="196">
        <v>-20821</v>
      </c>
      <c r="D15" s="196">
        <f t="shared" si="4"/>
        <v>3456</v>
      </c>
      <c r="E15" s="197">
        <f t="shared" si="0"/>
        <v>-14.235696338097787</v>
      </c>
      <c r="F15" s="196">
        <v>-16720</v>
      </c>
      <c r="G15" s="196">
        <f t="shared" si="1"/>
        <v>4101</v>
      </c>
      <c r="H15" s="197">
        <f t="shared" si="2"/>
        <v>-24.527511961722489</v>
      </c>
      <c r="I15" s="145"/>
      <c r="J15" s="145"/>
      <c r="K15" s="145"/>
      <c r="L15" s="145"/>
      <c r="M15" s="138"/>
      <c r="N15" s="145"/>
      <c r="O15" s="145"/>
    </row>
    <row r="16" spans="1:15" x14ac:dyDescent="0.25">
      <c r="A16" t="s">
        <v>57</v>
      </c>
      <c r="B16" s="208">
        <f>B14+B15</f>
        <v>58020</v>
      </c>
      <c r="C16" s="208">
        <f>C14+C15</f>
        <v>57159</v>
      </c>
      <c r="D16" s="208">
        <f t="shared" si="4"/>
        <v>-861</v>
      </c>
      <c r="E16" s="198">
        <f t="shared" si="0"/>
        <v>-1.483971044467425</v>
      </c>
      <c r="F16" s="208">
        <f>F14+F15</f>
        <v>51985</v>
      </c>
      <c r="G16" s="208">
        <f t="shared" si="1"/>
        <v>-5174</v>
      </c>
      <c r="H16" s="198">
        <f t="shared" si="2"/>
        <v>-9.952871020486679</v>
      </c>
      <c r="I16" s="145"/>
      <c r="J16" s="145"/>
      <c r="K16" s="145"/>
      <c r="L16" s="145"/>
      <c r="M16" s="138"/>
      <c r="N16" s="138"/>
      <c r="O16" s="145"/>
    </row>
    <row r="17" spans="1:15" x14ac:dyDescent="0.25">
      <c r="A17" t="s">
        <v>67</v>
      </c>
      <c r="B17" s="197">
        <f t="shared" ref="B17:C17" si="7">B16/B14%</f>
        <v>70.50074729333997</v>
      </c>
      <c r="C17" s="197">
        <f t="shared" si="7"/>
        <v>73.29956399076687</v>
      </c>
      <c r="D17" s="198">
        <f t="shared" si="4"/>
        <v>2.7988166974269006</v>
      </c>
      <c r="E17" s="198">
        <f t="shared" si="0"/>
        <v>3.9699106816294667</v>
      </c>
      <c r="F17" s="197">
        <f>F16/F14%</f>
        <v>75.664071028309451</v>
      </c>
      <c r="G17" s="198">
        <f t="shared" ref="G17" si="8">F17-C17</f>
        <v>2.3645070375425803</v>
      </c>
      <c r="H17" s="198">
        <f t="shared" ref="H17" si="9">G17/F17%</f>
        <v>3.1250063674976039</v>
      </c>
      <c r="I17" s="145"/>
      <c r="J17" s="145"/>
      <c r="K17" s="145"/>
      <c r="L17" s="145"/>
      <c r="M17" s="138"/>
      <c r="N17" s="138"/>
      <c r="O17" s="145"/>
    </row>
    <row r="18" spans="1:15" x14ac:dyDescent="0.25">
      <c r="B18" s="197"/>
      <c r="C18" s="197"/>
      <c r="D18" s="197"/>
      <c r="E18" s="197"/>
      <c r="F18" s="197"/>
      <c r="G18" s="197"/>
      <c r="H18" s="200"/>
      <c r="I18" s="145"/>
      <c r="J18" s="145"/>
      <c r="K18" s="145"/>
      <c r="L18" s="145"/>
      <c r="M18" s="138"/>
      <c r="N18" s="138"/>
      <c r="O18" s="145"/>
    </row>
    <row r="19" spans="1:15" x14ac:dyDescent="0.25">
      <c r="A19" t="s">
        <v>62</v>
      </c>
      <c r="B19" s="196">
        <v>172002</v>
      </c>
      <c r="C19" s="196">
        <v>115759</v>
      </c>
      <c r="D19" s="196">
        <f t="shared" si="4"/>
        <v>-56243</v>
      </c>
      <c r="E19" s="197">
        <f t="shared" si="0"/>
        <v>-32.699038383274612</v>
      </c>
      <c r="F19" s="196">
        <v>101295</v>
      </c>
      <c r="G19" s="196">
        <f t="shared" si="1"/>
        <v>-14464</v>
      </c>
      <c r="H19" s="197">
        <f t="shared" si="2"/>
        <v>-14.279085838392813</v>
      </c>
      <c r="I19" s="145"/>
      <c r="J19" s="145"/>
      <c r="K19" s="145"/>
      <c r="L19" s="145"/>
      <c r="M19" s="138"/>
      <c r="N19" s="138"/>
      <c r="O19" s="145"/>
    </row>
    <row r="20" spans="1:15" x14ac:dyDescent="0.25">
      <c r="A20" t="s">
        <v>64</v>
      </c>
      <c r="B20" s="196">
        <v>-70390</v>
      </c>
      <c r="C20" s="196">
        <v>-39745</v>
      </c>
      <c r="D20" s="196">
        <f>C20-F20</f>
        <v>-6611</v>
      </c>
      <c r="E20" s="197">
        <f t="shared" si="0"/>
        <v>9.3919590850973158</v>
      </c>
      <c r="F20" s="196">
        <v>-33134</v>
      </c>
      <c r="G20" s="196">
        <f t="shared" si="1"/>
        <v>6611</v>
      </c>
      <c r="H20" s="197">
        <f t="shared" si="2"/>
        <v>-19.952314842759705</v>
      </c>
      <c r="I20" s="152"/>
      <c r="J20" s="145"/>
      <c r="K20" s="145"/>
      <c r="L20" s="145"/>
      <c r="M20" s="138"/>
      <c r="N20" s="138"/>
      <c r="O20" s="145"/>
    </row>
    <row r="21" spans="1:15" x14ac:dyDescent="0.25">
      <c r="A21" t="s">
        <v>57</v>
      </c>
      <c r="B21" s="196">
        <f>B19+B20</f>
        <v>101612</v>
      </c>
      <c r="C21" s="196">
        <f>C19+C20</f>
        <v>76014</v>
      </c>
      <c r="D21" s="198">
        <f t="shared" si="4"/>
        <v>-25598</v>
      </c>
      <c r="E21" s="198">
        <f t="shared" si="0"/>
        <v>-25.191906467740029</v>
      </c>
      <c r="F21" s="199">
        <f>F19+F20</f>
        <v>68161</v>
      </c>
      <c r="G21" s="199">
        <f>G19+G20</f>
        <v>-7853</v>
      </c>
      <c r="H21" s="197">
        <f t="shared" si="2"/>
        <v>-11.521251155352768</v>
      </c>
      <c r="I21" s="145"/>
      <c r="J21" s="145"/>
      <c r="K21" s="145"/>
      <c r="L21" s="145"/>
      <c r="M21" s="138"/>
      <c r="N21" s="138"/>
      <c r="O21" s="145"/>
    </row>
    <row r="22" spans="1:15" x14ac:dyDescent="0.25">
      <c r="A22" t="s">
        <v>67</v>
      </c>
      <c r="B22" s="202">
        <f>B21/B19%</f>
        <v>59.0760572551482</v>
      </c>
      <c r="C22" s="202">
        <f>C21/C19%</f>
        <v>65.665736573398192</v>
      </c>
      <c r="D22" s="198">
        <f t="shared" ref="D22" si="10">C22-B22</f>
        <v>6.589679318249992</v>
      </c>
      <c r="E22" s="198">
        <f t="shared" si="0"/>
        <v>11.154568575538669</v>
      </c>
      <c r="F22" s="201">
        <f>F21/F19%</f>
        <v>67.289599684091016</v>
      </c>
      <c r="G22" s="197">
        <f>F22-C22</f>
        <v>1.6238631106928239</v>
      </c>
      <c r="H22" s="197">
        <f t="shared" si="2"/>
        <v>2.4132453132675518</v>
      </c>
      <c r="I22" s="145"/>
      <c r="J22" s="145"/>
      <c r="K22" s="145"/>
      <c r="L22" s="145"/>
      <c r="M22" s="138"/>
      <c r="N22" s="138"/>
      <c r="O22" s="145"/>
    </row>
    <row r="23" spans="1:15" x14ac:dyDescent="0.25">
      <c r="B23" s="135"/>
      <c r="C23" s="139"/>
      <c r="D23" s="139"/>
      <c r="E23" s="141"/>
      <c r="F23" s="141"/>
      <c r="G23" s="150"/>
      <c r="H23" s="149"/>
      <c r="I23" s="145"/>
      <c r="J23" s="145"/>
      <c r="K23" s="145"/>
      <c r="L23" s="145"/>
      <c r="M23" s="138"/>
      <c r="N23" s="145"/>
      <c r="O23" s="145"/>
    </row>
    <row r="24" spans="1:15" x14ac:dyDescent="0.25">
      <c r="B24" s="135"/>
      <c r="C24" s="150"/>
      <c r="D24" s="150"/>
      <c r="E24" s="141"/>
      <c r="F24" s="141"/>
      <c r="G24" s="151"/>
      <c r="H24" s="149"/>
      <c r="I24" s="145"/>
      <c r="J24" s="145"/>
      <c r="K24" s="145"/>
      <c r="L24" s="145"/>
      <c r="M24" s="138"/>
      <c r="N24" s="145"/>
      <c r="O24" s="145"/>
    </row>
    <row r="25" spans="1:15" x14ac:dyDescent="0.25">
      <c r="A25" t="s">
        <v>68</v>
      </c>
      <c r="B25" s="176">
        <v>2016</v>
      </c>
      <c r="C25" s="176">
        <v>2017</v>
      </c>
      <c r="D25" s="176">
        <v>2018</v>
      </c>
      <c r="E25" s="141"/>
      <c r="F25" s="141"/>
      <c r="G25" s="164"/>
      <c r="H25" s="163"/>
      <c r="I25" s="152"/>
    </row>
    <row r="26" spans="1:15" x14ac:dyDescent="0.25">
      <c r="A26" t="s">
        <v>72</v>
      </c>
      <c r="B26" t="s">
        <v>78</v>
      </c>
      <c r="C26" t="s">
        <v>77</v>
      </c>
      <c r="D26" t="s">
        <v>79</v>
      </c>
      <c r="E26" s="141"/>
      <c r="F26" s="141"/>
      <c r="G26" s="153"/>
      <c r="H26" s="149"/>
      <c r="I26" s="145"/>
    </row>
    <row r="27" spans="1:15" x14ac:dyDescent="0.25">
      <c r="B27" s="177">
        <f xml:space="preserve"> 62.8%</f>
        <v>0.628</v>
      </c>
      <c r="C27" s="177">
        <f xml:space="preserve"> 68.7%</f>
        <v>0.68700000000000006</v>
      </c>
      <c r="D27" s="177">
        <f xml:space="preserve"> 70.7%</f>
        <v>0.70700000000000007</v>
      </c>
      <c r="E27" s="141"/>
      <c r="F27" s="141"/>
      <c r="G27" s="165"/>
      <c r="H27" s="163"/>
      <c r="I27" s="152"/>
    </row>
    <row r="28" spans="1:15" x14ac:dyDescent="0.25">
      <c r="A28" t="s">
        <v>71</v>
      </c>
      <c r="B28" t="s">
        <v>80</v>
      </c>
      <c r="C28" t="s">
        <v>82</v>
      </c>
      <c r="D28" t="s">
        <v>81</v>
      </c>
      <c r="E28" s="141"/>
      <c r="F28" s="141"/>
      <c r="H28" s="163"/>
      <c r="I28" s="152"/>
    </row>
    <row r="29" spans="1:15" x14ac:dyDescent="0.25">
      <c r="B29" s="177">
        <v>0.372</v>
      </c>
      <c r="C29" s="177">
        <v>0.313</v>
      </c>
      <c r="D29" s="177">
        <v>0.29299999999999998</v>
      </c>
      <c r="E29" s="141"/>
      <c r="F29" s="141"/>
      <c r="H29" s="163"/>
      <c r="I29" s="152"/>
    </row>
    <row r="30" spans="1:15" x14ac:dyDescent="0.25">
      <c r="A30" t="s">
        <v>73</v>
      </c>
      <c r="B30" t="s">
        <v>86</v>
      </c>
      <c r="C30" t="s">
        <v>87</v>
      </c>
      <c r="D30" t="s">
        <v>88</v>
      </c>
      <c r="E30" s="141"/>
      <c r="F30" s="141"/>
      <c r="G30" s="165"/>
      <c r="H30" s="163"/>
      <c r="I30" s="152"/>
    </row>
    <row r="31" spans="1:15" x14ac:dyDescent="0.25">
      <c r="B31" s="177">
        <v>0.376</v>
      </c>
      <c r="C31" s="177">
        <v>0.42499999999999999</v>
      </c>
      <c r="D31" s="177">
        <v>0.40100000000000002</v>
      </c>
      <c r="E31" s="141"/>
      <c r="F31" s="141"/>
      <c r="H31" s="163"/>
      <c r="I31" s="152"/>
    </row>
    <row r="32" spans="1:15" x14ac:dyDescent="0.25">
      <c r="A32" t="s">
        <v>69</v>
      </c>
      <c r="B32" t="s">
        <v>83</v>
      </c>
      <c r="C32" t="s">
        <v>84</v>
      </c>
      <c r="D32" t="s">
        <v>85</v>
      </c>
      <c r="E32" s="141"/>
      <c r="F32" s="141"/>
      <c r="G32" s="165"/>
      <c r="H32" s="163"/>
      <c r="I32" s="152"/>
    </row>
    <row r="33" spans="1:15" x14ac:dyDescent="0.25">
      <c r="B33" s="177">
        <f xml:space="preserve"> 25.5%</f>
        <v>0.255</v>
      </c>
      <c r="C33" s="177">
        <v>0.26500000000000001</v>
      </c>
      <c r="D33" s="177">
        <v>0.309</v>
      </c>
      <c r="E33" s="136"/>
      <c r="F33" s="1"/>
    </row>
    <row r="34" spans="1:15" x14ac:dyDescent="0.25">
      <c r="A34" t="s">
        <v>74</v>
      </c>
      <c r="B34" t="s">
        <v>89</v>
      </c>
      <c r="C34" t="s">
        <v>90</v>
      </c>
      <c r="D34" t="s">
        <v>91</v>
      </c>
      <c r="E34" s="2"/>
      <c r="F34" s="2"/>
    </row>
    <row r="35" spans="1:15" x14ac:dyDescent="0.25">
      <c r="B35" s="177">
        <v>0.224</v>
      </c>
      <c r="C35" s="177">
        <v>0.216</v>
      </c>
      <c r="D35" s="177">
        <v>0.26100000000000001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38"/>
    </row>
    <row r="36" spans="1:15" x14ac:dyDescent="0.25">
      <c r="A36" t="s">
        <v>75</v>
      </c>
      <c r="B36" t="s">
        <v>92</v>
      </c>
      <c r="C36" t="s">
        <v>93</v>
      </c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5" x14ac:dyDescent="0.25">
      <c r="B37" s="177">
        <v>5.0000000000000001E-3</v>
      </c>
      <c r="C37" s="177">
        <v>5.0000000000000001E-3</v>
      </c>
      <c r="D37" s="177"/>
      <c r="E37" s="1"/>
      <c r="F37" s="2"/>
    </row>
    <row r="38" spans="1:15" x14ac:dyDescent="0.25">
      <c r="A38" t="s">
        <v>76</v>
      </c>
      <c r="B38" t="s">
        <v>94</v>
      </c>
      <c r="C38" t="s">
        <v>95</v>
      </c>
      <c r="D38" t="s">
        <v>96</v>
      </c>
      <c r="E38" s="166"/>
      <c r="F38" s="167"/>
      <c r="G38" s="1"/>
      <c r="H38" s="166"/>
      <c r="I38" s="143"/>
      <c r="L38" s="146"/>
      <c r="O38" s="146"/>
    </row>
    <row r="39" spans="1:15" x14ac:dyDescent="0.25">
      <c r="B39" s="177">
        <v>2.5999999999999999E-2</v>
      </c>
      <c r="C39" s="177">
        <v>4.4999999999999998E-2</v>
      </c>
      <c r="D39" s="177">
        <v>4.9000000000000002E-2</v>
      </c>
      <c r="E39" s="166"/>
      <c r="F39" s="167"/>
      <c r="G39" s="1"/>
      <c r="H39" s="166"/>
      <c r="I39" s="143"/>
      <c r="L39" s="146"/>
      <c r="O39" s="146"/>
    </row>
    <row r="40" spans="1:15" x14ac:dyDescent="0.25">
      <c r="A40" t="s">
        <v>70</v>
      </c>
      <c r="B40" t="s">
        <v>97</v>
      </c>
      <c r="C40" t="s">
        <v>98</v>
      </c>
      <c r="D40" t="s">
        <v>99</v>
      </c>
      <c r="E40" s="166"/>
      <c r="F40" s="167"/>
      <c r="G40" s="1"/>
      <c r="H40" s="166"/>
      <c r="I40" s="143"/>
      <c r="L40" s="146"/>
      <c r="O40" s="146"/>
    </row>
    <row r="41" spans="1:15" x14ac:dyDescent="0.25">
      <c r="B41" s="177">
        <v>0.89800000000000002</v>
      </c>
      <c r="C41" s="177">
        <v>0.74</v>
      </c>
      <c r="D41" s="177">
        <v>0.627</v>
      </c>
      <c r="E41" s="166"/>
      <c r="F41" s="167"/>
      <c r="G41" s="1"/>
      <c r="H41" s="166"/>
      <c r="I41" s="143"/>
      <c r="L41" s="146"/>
      <c r="O41" s="146"/>
    </row>
    <row r="42" spans="1:15" x14ac:dyDescent="0.25">
      <c r="B42" s="135"/>
      <c r="C42" s="135"/>
      <c r="D42" s="1"/>
      <c r="E42" s="166"/>
      <c r="F42" s="167"/>
      <c r="G42" s="1"/>
      <c r="H42" s="166"/>
      <c r="I42" s="143"/>
      <c r="L42" s="146"/>
      <c r="O42" s="146"/>
    </row>
    <row r="43" spans="1:15" x14ac:dyDescent="0.25">
      <c r="B43" s="135"/>
      <c r="C43" s="135"/>
      <c r="D43" s="1"/>
      <c r="E43" s="1"/>
      <c r="F43" s="167"/>
      <c r="G43" s="166"/>
      <c r="H43" s="166"/>
      <c r="I43" s="143"/>
      <c r="L43" s="146"/>
      <c r="O43" s="146"/>
    </row>
    <row r="44" spans="1:15" x14ac:dyDescent="0.25">
      <c r="B44" s="135"/>
      <c r="C44" s="135"/>
      <c r="D44" s="1"/>
      <c r="E44" s="1"/>
      <c r="F44" s="167"/>
      <c r="H44" s="166"/>
      <c r="I44" s="143"/>
      <c r="L44" s="146"/>
      <c r="O44" s="146"/>
    </row>
    <row r="45" spans="1:15" x14ac:dyDescent="0.25">
      <c r="B45" s="135"/>
      <c r="C45" s="135"/>
      <c r="D45" s="1"/>
      <c r="E45" s="1"/>
      <c r="F45" s="167"/>
      <c r="H45" s="166"/>
      <c r="I45" s="143"/>
      <c r="L45" s="146"/>
      <c r="O45" s="146"/>
    </row>
    <row r="46" spans="1:15" x14ac:dyDescent="0.25">
      <c r="B46" s="135"/>
      <c r="C46" s="135"/>
      <c r="D46" s="135"/>
      <c r="E46" s="1"/>
      <c r="F46" s="167"/>
      <c r="H46" s="166"/>
      <c r="I46" s="143"/>
      <c r="L46" s="146"/>
      <c r="O46" s="146"/>
    </row>
    <row r="47" spans="1:15" x14ac:dyDescent="0.25">
      <c r="B47" s="135"/>
      <c r="E47" s="1"/>
      <c r="F47" s="167"/>
      <c r="H47" s="166"/>
      <c r="I47" s="143"/>
      <c r="L47" s="146"/>
      <c r="O47" s="146"/>
    </row>
    <row r="48" spans="1:15" x14ac:dyDescent="0.25">
      <c r="B48" s="135"/>
      <c r="C48" s="135"/>
      <c r="E48" s="1"/>
      <c r="F48" s="167"/>
      <c r="H48" s="166"/>
      <c r="I48" s="143"/>
      <c r="L48" s="146"/>
      <c r="O48" s="146"/>
    </row>
    <row r="49" spans="2:15" x14ac:dyDescent="0.25">
      <c r="B49" s="135"/>
      <c r="C49" s="135"/>
      <c r="E49" s="1"/>
      <c r="F49" s="167"/>
      <c r="H49" s="166"/>
      <c r="I49" s="143"/>
      <c r="L49" s="146"/>
      <c r="O49" s="146"/>
    </row>
    <row r="50" spans="2:15" x14ac:dyDescent="0.25">
      <c r="B50" s="135"/>
      <c r="C50" s="135"/>
      <c r="E50" s="1"/>
      <c r="F50" s="167"/>
      <c r="H50" s="166"/>
      <c r="I50" s="143"/>
      <c r="L50" s="146"/>
      <c r="O50" s="146"/>
    </row>
    <row r="51" spans="2:15" x14ac:dyDescent="0.25">
      <c r="B51" s="135"/>
      <c r="C51" s="134"/>
      <c r="D51" s="134"/>
      <c r="E51" s="2"/>
      <c r="F51" s="168"/>
      <c r="G51" s="165"/>
      <c r="H51" s="165"/>
      <c r="I51" s="148"/>
      <c r="L51" s="146"/>
      <c r="O51" s="146"/>
    </row>
    <row r="53" spans="2:15" x14ac:dyDescent="0.25">
      <c r="B53" s="135"/>
    </row>
    <row r="54" spans="2:15" x14ac:dyDescent="0.25">
      <c r="B54" s="135"/>
      <c r="C54" s="1"/>
      <c r="D54" s="153"/>
      <c r="F54" s="143"/>
      <c r="I54" s="143"/>
      <c r="L54" s="143"/>
      <c r="O54" s="143"/>
    </row>
    <row r="55" spans="2:15" x14ac:dyDescent="0.25">
      <c r="B55" s="135"/>
      <c r="C55" s="1"/>
      <c r="D55" s="153"/>
      <c r="F55" s="143"/>
      <c r="I55" s="143"/>
      <c r="L55" s="143"/>
      <c r="O55" s="143"/>
    </row>
    <row r="56" spans="2:15" x14ac:dyDescent="0.25">
      <c r="B56" s="135"/>
      <c r="C56" s="1"/>
      <c r="D56" s="153"/>
      <c r="F56" s="143"/>
      <c r="I56" s="143"/>
      <c r="L56" s="143"/>
      <c r="O56" s="143"/>
    </row>
    <row r="57" spans="2:15" x14ac:dyDescent="0.25">
      <c r="F57" s="143"/>
      <c r="I57" s="143"/>
      <c r="L57" s="143"/>
      <c r="O57" s="143"/>
    </row>
    <row r="58" spans="2:15" x14ac:dyDescent="0.25">
      <c r="B58" s="135"/>
      <c r="F58" s="143"/>
      <c r="I58" s="143"/>
      <c r="L58" s="143"/>
      <c r="O58" s="143"/>
    </row>
    <row r="59" spans="2:15" x14ac:dyDescent="0.25">
      <c r="B59" s="135"/>
      <c r="C59" s="1"/>
      <c r="D59" s="153"/>
      <c r="E59" s="153"/>
      <c r="F59" s="143"/>
      <c r="G59" s="153"/>
      <c r="I59" s="143"/>
      <c r="L59" s="143"/>
      <c r="O59" s="143"/>
    </row>
    <row r="60" spans="2:15" x14ac:dyDescent="0.25">
      <c r="B60" s="135"/>
      <c r="C60" s="1"/>
      <c r="D60" s="153"/>
      <c r="E60" s="153"/>
      <c r="F60" s="143"/>
      <c r="G60" s="153"/>
      <c r="I60" s="143"/>
      <c r="L60" s="143"/>
      <c r="O60" s="143"/>
    </row>
    <row r="61" spans="2:15" x14ac:dyDescent="0.25">
      <c r="B61" s="135"/>
      <c r="C61" s="1"/>
      <c r="D61" s="153"/>
      <c r="E61" s="153"/>
      <c r="F61" s="143"/>
      <c r="G61" s="153"/>
      <c r="I61" s="143"/>
      <c r="L61" s="143"/>
      <c r="O61" s="143"/>
    </row>
    <row r="62" spans="2:15" x14ac:dyDescent="0.25">
      <c r="B62" s="135"/>
      <c r="E62" s="153"/>
      <c r="F62" s="143"/>
      <c r="I62" s="143"/>
      <c r="L62" s="143"/>
      <c r="O62" s="143"/>
    </row>
    <row r="63" spans="2:15" x14ac:dyDescent="0.25">
      <c r="B63" s="135"/>
      <c r="C63" s="1"/>
      <c r="D63" s="153"/>
      <c r="E63" s="153"/>
      <c r="F63" s="143"/>
      <c r="G63" s="153"/>
      <c r="I63" s="143"/>
      <c r="L63" s="143"/>
      <c r="O63" s="143"/>
    </row>
    <row r="64" spans="2:15" x14ac:dyDescent="0.25">
      <c r="B64" s="135"/>
      <c r="C64" s="1"/>
      <c r="D64" s="153"/>
      <c r="E64" s="153"/>
      <c r="F64" s="143"/>
      <c r="G64" s="153"/>
      <c r="I64" s="143"/>
      <c r="L64" s="143"/>
      <c r="O64" s="143"/>
    </row>
    <row r="65" spans="2:16" x14ac:dyDescent="0.25">
      <c r="B65" s="135"/>
      <c r="C65" s="1"/>
      <c r="D65" s="153"/>
      <c r="E65" s="153"/>
      <c r="F65" s="143"/>
      <c r="G65" s="153"/>
      <c r="I65" s="143"/>
      <c r="L65" s="143"/>
      <c r="O65" s="143"/>
    </row>
    <row r="66" spans="2:16" x14ac:dyDescent="0.25">
      <c r="B66" s="135"/>
      <c r="C66" s="1"/>
      <c r="D66" s="153"/>
      <c r="E66" s="153"/>
      <c r="F66" s="143"/>
      <c r="G66" s="153"/>
      <c r="I66" s="143"/>
      <c r="L66" s="143"/>
      <c r="O66" s="143"/>
    </row>
    <row r="67" spans="2:16" x14ac:dyDescent="0.25">
      <c r="B67" s="135"/>
      <c r="C67" s="169"/>
      <c r="D67" s="169"/>
      <c r="E67" s="153"/>
      <c r="F67" s="143"/>
      <c r="G67" s="165"/>
      <c r="I67" s="143"/>
      <c r="L67" s="143"/>
      <c r="O67" s="143"/>
    </row>
    <row r="68" spans="2:16" x14ac:dyDescent="0.25">
      <c r="C68" s="134"/>
      <c r="D68" s="147"/>
      <c r="E68" s="147"/>
      <c r="F68" s="148"/>
      <c r="G68" s="147"/>
      <c r="H68" s="147"/>
      <c r="I68" s="148"/>
      <c r="J68" s="147"/>
      <c r="K68" s="147"/>
      <c r="L68" s="148"/>
      <c r="M68" s="147"/>
      <c r="N68" s="147"/>
      <c r="O68" s="148"/>
    </row>
    <row r="70" spans="2:16" x14ac:dyDescent="0.25">
      <c r="B70" s="147"/>
    </row>
    <row r="71" spans="2:16" x14ac:dyDescent="0.25">
      <c r="B71" s="147"/>
    </row>
    <row r="72" spans="2:16" x14ac:dyDescent="0.25">
      <c r="B72" s="147"/>
    </row>
    <row r="73" spans="2:16" x14ac:dyDescent="0.25">
      <c r="B73" s="134"/>
      <c r="C73" s="154"/>
      <c r="D73" s="154"/>
      <c r="E73" s="154"/>
      <c r="F73" s="154"/>
      <c r="G73" s="154"/>
      <c r="I73" s="138"/>
      <c r="L73" s="138"/>
      <c r="O73" s="138"/>
    </row>
    <row r="74" spans="2:16" x14ac:dyDescent="0.25">
      <c r="B74" s="135"/>
      <c r="C74" s="158"/>
      <c r="D74" s="158"/>
      <c r="E74" s="158"/>
      <c r="F74" s="144"/>
      <c r="G74" s="143"/>
      <c r="I74" s="138"/>
      <c r="J74" s="143"/>
      <c r="L74" s="138"/>
      <c r="M74" s="143"/>
      <c r="O74" s="138"/>
      <c r="P74" s="143"/>
    </row>
    <row r="75" spans="2:16" x14ac:dyDescent="0.25">
      <c r="B75" s="135"/>
      <c r="C75" s="144"/>
      <c r="D75" s="143"/>
      <c r="E75" s="143"/>
      <c r="F75" s="144"/>
      <c r="G75" s="143"/>
      <c r="I75" s="138"/>
      <c r="J75" s="143"/>
      <c r="L75" s="138"/>
      <c r="M75" s="143"/>
      <c r="O75" s="138"/>
      <c r="P75" s="143"/>
    </row>
    <row r="76" spans="2:16" x14ac:dyDescent="0.25">
      <c r="B76" s="135"/>
      <c r="C76" s="144"/>
      <c r="D76" s="143"/>
      <c r="E76" s="143"/>
      <c r="F76" s="144"/>
      <c r="G76" s="143"/>
      <c r="I76" s="138"/>
      <c r="J76" s="143"/>
      <c r="L76" s="138"/>
      <c r="M76" s="143"/>
      <c r="O76" s="138"/>
      <c r="P76" s="143"/>
    </row>
    <row r="77" spans="2:16" x14ac:dyDescent="0.25">
      <c r="B77" s="135"/>
      <c r="C77" s="144"/>
      <c r="D77" s="143"/>
      <c r="E77" s="143"/>
      <c r="F77" s="144"/>
      <c r="G77" s="143"/>
      <c r="I77" s="138"/>
      <c r="J77" s="143"/>
      <c r="L77" s="138"/>
      <c r="M77" s="143"/>
      <c r="O77" s="138"/>
      <c r="P77" s="143"/>
    </row>
    <row r="78" spans="2:16" x14ac:dyDescent="0.25">
      <c r="B78" s="134"/>
      <c r="C78" s="144"/>
      <c r="D78" s="143"/>
      <c r="E78" s="143"/>
      <c r="F78" s="144"/>
      <c r="G78" s="143"/>
      <c r="I78" s="138"/>
      <c r="J78" s="143"/>
      <c r="L78" s="138"/>
      <c r="M78" s="143"/>
      <c r="O78" s="138"/>
      <c r="P78" s="143"/>
    </row>
    <row r="79" spans="2:16" x14ac:dyDescent="0.25">
      <c r="B79" s="134"/>
      <c r="C79" s="144"/>
      <c r="D79" s="143"/>
      <c r="E79" s="143"/>
      <c r="F79" s="144"/>
      <c r="G79" s="143"/>
      <c r="I79" s="138"/>
      <c r="J79" s="143"/>
      <c r="L79" s="138"/>
      <c r="M79" s="143"/>
      <c r="O79" s="138"/>
      <c r="P79" s="143"/>
    </row>
    <row r="80" spans="2:16" x14ac:dyDescent="0.25">
      <c r="B80" s="134"/>
      <c r="C80" s="144"/>
      <c r="D80" s="143"/>
      <c r="E80" s="143"/>
      <c r="F80" s="144"/>
      <c r="G80" s="143"/>
      <c r="I80" s="138"/>
      <c r="J80" s="143"/>
      <c r="L80" s="138"/>
      <c r="M80" s="143"/>
      <c r="O80" s="138"/>
      <c r="P80" s="143"/>
    </row>
    <row r="81" spans="2:16" x14ac:dyDescent="0.25">
      <c r="B81" s="134"/>
      <c r="C81" s="144"/>
      <c r="D81" s="143"/>
      <c r="E81" s="143"/>
      <c r="F81" s="144"/>
      <c r="G81" s="143"/>
      <c r="I81" s="138"/>
      <c r="J81" s="143"/>
      <c r="L81" s="138"/>
      <c r="M81" s="143"/>
      <c r="O81" s="138"/>
      <c r="P81" s="143"/>
    </row>
    <row r="82" spans="2:16" x14ac:dyDescent="0.25">
      <c r="B82" s="134"/>
      <c r="C82" s="144"/>
      <c r="D82" s="143"/>
      <c r="E82" s="143"/>
      <c r="F82" s="144"/>
      <c r="G82" s="143"/>
      <c r="I82" s="138"/>
      <c r="J82" s="143"/>
      <c r="L82" s="138"/>
      <c r="M82" s="143"/>
      <c r="O82" s="138"/>
      <c r="P82" s="143"/>
    </row>
    <row r="83" spans="2:16" x14ac:dyDescent="0.25">
      <c r="B83" s="135"/>
      <c r="C83" s="144"/>
      <c r="D83" s="143"/>
      <c r="E83" s="143"/>
      <c r="F83" s="144"/>
      <c r="G83" s="143"/>
      <c r="I83" s="138"/>
      <c r="J83" s="143"/>
      <c r="L83" s="138"/>
      <c r="M83" s="143"/>
      <c r="O83" s="138"/>
      <c r="P83" s="143"/>
    </row>
    <row r="84" spans="2:16" x14ac:dyDescent="0.25">
      <c r="B84" s="135"/>
      <c r="C84" s="144"/>
      <c r="D84" s="143"/>
      <c r="E84" s="143"/>
    </row>
    <row r="85" spans="2:16" x14ac:dyDescent="0.25">
      <c r="B85" s="135"/>
      <c r="C85" s="144"/>
      <c r="D85" s="143"/>
      <c r="E85" s="143"/>
      <c r="F85" s="138"/>
      <c r="I85" s="138"/>
      <c r="L85" s="138"/>
      <c r="O85" s="138"/>
    </row>
    <row r="86" spans="2:16" x14ac:dyDescent="0.25">
      <c r="C86" s="157"/>
      <c r="D86" s="157"/>
      <c r="E86" s="157"/>
      <c r="F86" s="154"/>
      <c r="G86" s="154"/>
      <c r="I86" s="138"/>
      <c r="L86" s="138"/>
    </row>
    <row r="87" spans="2:16" x14ac:dyDescent="0.25">
      <c r="B87" s="134"/>
      <c r="C87" s="143"/>
      <c r="D87" s="143"/>
      <c r="E87" s="143"/>
      <c r="I87" s="138"/>
      <c r="J87" s="143"/>
      <c r="L87" s="138"/>
      <c r="M87" s="143"/>
      <c r="O87" s="138"/>
      <c r="P87" s="143"/>
    </row>
    <row r="88" spans="2:16" x14ac:dyDescent="0.25">
      <c r="B88" s="135"/>
      <c r="C88" s="144"/>
      <c r="D88" s="143"/>
      <c r="E88" s="143"/>
      <c r="F88" s="144"/>
      <c r="G88" s="143"/>
      <c r="I88" s="138"/>
      <c r="J88" s="143"/>
      <c r="L88" s="138"/>
      <c r="M88" s="143"/>
      <c r="O88" s="138"/>
      <c r="P88" s="143"/>
    </row>
    <row r="89" spans="2:16" x14ac:dyDescent="0.25">
      <c r="B89" s="135"/>
      <c r="C89" s="143"/>
      <c r="D89" s="143"/>
      <c r="E89" s="143"/>
      <c r="I89" s="138"/>
      <c r="J89" s="143"/>
      <c r="L89" s="138"/>
      <c r="M89" s="143"/>
      <c r="O89" s="138"/>
      <c r="P89" s="143"/>
    </row>
    <row r="90" spans="2:16" x14ac:dyDescent="0.25">
      <c r="B90" s="135"/>
      <c r="C90" s="144"/>
      <c r="D90" s="143"/>
      <c r="E90" s="143"/>
      <c r="F90" s="144"/>
      <c r="G90" s="143"/>
      <c r="I90" s="138"/>
      <c r="J90" s="143"/>
      <c r="L90" s="138"/>
      <c r="M90" s="143"/>
      <c r="O90" s="138"/>
      <c r="P90" s="143"/>
    </row>
    <row r="91" spans="2:16" x14ac:dyDescent="0.25">
      <c r="B91" s="135"/>
      <c r="C91" s="144"/>
      <c r="D91" s="143"/>
      <c r="E91" s="143"/>
      <c r="F91" s="144"/>
      <c r="G91" s="143"/>
      <c r="I91" s="138"/>
      <c r="J91" s="143"/>
      <c r="L91" s="138"/>
      <c r="M91" s="143"/>
      <c r="O91" s="138"/>
      <c r="P91" s="143"/>
    </row>
    <row r="92" spans="2:16" x14ac:dyDescent="0.25">
      <c r="B92" s="134"/>
      <c r="C92" s="144"/>
      <c r="D92" s="143"/>
      <c r="E92" s="143"/>
      <c r="F92" s="144"/>
      <c r="G92" s="143"/>
      <c r="I92" s="138"/>
      <c r="J92" s="143"/>
      <c r="L92" s="138"/>
      <c r="M92" s="143"/>
      <c r="O92" s="138"/>
      <c r="P92" s="143"/>
    </row>
    <row r="93" spans="2:16" x14ac:dyDescent="0.25">
      <c r="B93" s="135"/>
      <c r="C93" s="144"/>
      <c r="D93" s="143"/>
      <c r="E93" s="143"/>
      <c r="F93" s="144"/>
      <c r="G93" s="143"/>
      <c r="I93" s="138"/>
      <c r="J93" s="143"/>
      <c r="L93" s="138"/>
      <c r="M93" s="143"/>
      <c r="O93" s="138"/>
      <c r="P93" s="143"/>
    </row>
    <row r="94" spans="2:16" x14ac:dyDescent="0.25">
      <c r="B94" s="135"/>
      <c r="C94" s="155"/>
      <c r="D94" s="148"/>
      <c r="E94" s="148"/>
      <c r="F94" s="155"/>
      <c r="G94" s="148"/>
      <c r="I94" s="138"/>
      <c r="J94" s="143"/>
      <c r="L94" s="138"/>
      <c r="M94" s="143"/>
      <c r="O94" s="138"/>
      <c r="P94" s="143"/>
    </row>
    <row r="95" spans="2:16" x14ac:dyDescent="0.25">
      <c r="B95" s="135"/>
      <c r="C95" s="155"/>
      <c r="D95" s="148"/>
      <c r="E95" s="148"/>
      <c r="F95" s="155"/>
      <c r="G95" s="148"/>
      <c r="I95" s="138"/>
      <c r="L95" s="138"/>
      <c r="O95" s="138"/>
    </row>
    <row r="96" spans="2:16" x14ac:dyDescent="0.25">
      <c r="B96" s="135"/>
      <c r="C96" s="144"/>
      <c r="D96" s="143"/>
      <c r="E96" s="143"/>
      <c r="F96" s="144"/>
      <c r="I96" s="138"/>
      <c r="L96" s="138"/>
      <c r="O96" s="138"/>
    </row>
    <row r="97" spans="2:16" x14ac:dyDescent="0.25">
      <c r="B97" s="135"/>
      <c r="C97" s="143"/>
      <c r="D97" s="143"/>
      <c r="E97" s="143"/>
      <c r="I97" s="138"/>
      <c r="J97" s="143"/>
      <c r="L97" s="138"/>
      <c r="M97" s="143"/>
      <c r="O97" s="138"/>
      <c r="P97" s="143"/>
    </row>
    <row r="98" spans="2:16" x14ac:dyDescent="0.25">
      <c r="B98" s="135"/>
      <c r="C98" s="144"/>
      <c r="D98" s="143"/>
      <c r="E98" s="143"/>
      <c r="F98" s="144"/>
      <c r="G98" s="143"/>
      <c r="I98" s="138"/>
      <c r="J98" s="143"/>
      <c r="L98" s="138"/>
      <c r="M98" s="143"/>
      <c r="O98" s="138"/>
      <c r="P98" s="143"/>
    </row>
    <row r="99" spans="2:16" x14ac:dyDescent="0.25">
      <c r="B99" s="135"/>
      <c r="C99" s="144"/>
      <c r="D99" s="143"/>
      <c r="E99" s="143"/>
      <c r="F99" s="144"/>
      <c r="G99" s="143"/>
      <c r="I99" s="138"/>
      <c r="J99" s="143"/>
      <c r="L99" s="138"/>
      <c r="M99" s="143"/>
      <c r="O99" s="138"/>
      <c r="P99" s="143"/>
    </row>
    <row r="100" spans="2:16" x14ac:dyDescent="0.25">
      <c r="B100" s="135"/>
      <c r="C100" s="155"/>
      <c r="D100" s="148"/>
      <c r="E100" s="148"/>
      <c r="F100" s="155"/>
      <c r="G100" s="148"/>
      <c r="I100" s="138"/>
      <c r="J100" s="143"/>
      <c r="L100" s="138"/>
      <c r="M100" s="143"/>
      <c r="P100" s="143"/>
    </row>
    <row r="101" spans="2:16" x14ac:dyDescent="0.25">
      <c r="B101" s="134"/>
      <c r="C101" s="144"/>
      <c r="D101" s="143"/>
      <c r="E101" s="143"/>
      <c r="F101" s="144"/>
      <c r="G101" s="143"/>
      <c r="I101" s="138"/>
      <c r="J101" s="143"/>
      <c r="L101" s="138"/>
      <c r="M101" s="143"/>
      <c r="P101" s="143"/>
    </row>
    <row r="102" spans="2:16" x14ac:dyDescent="0.25">
      <c r="B102" s="135"/>
      <c r="I102" s="138"/>
      <c r="J102" s="143"/>
      <c r="L102" s="138"/>
      <c r="M102" s="143"/>
      <c r="P102" s="143"/>
    </row>
    <row r="103" spans="2:16" x14ac:dyDescent="0.25">
      <c r="B103" s="135"/>
      <c r="C103" s="158"/>
      <c r="D103" s="158"/>
      <c r="E103" s="158"/>
      <c r="F103" s="144"/>
      <c r="G103" s="143"/>
      <c r="I103" s="138"/>
      <c r="J103" s="143"/>
      <c r="L103" s="138"/>
      <c r="M103" s="143"/>
      <c r="P103" s="143"/>
    </row>
    <row r="104" spans="2:16" x14ac:dyDescent="0.25">
      <c r="B104" s="134"/>
      <c r="C104" s="144"/>
      <c r="D104" s="143"/>
      <c r="E104" s="143"/>
      <c r="F104" s="144"/>
      <c r="G104" s="143"/>
      <c r="I104" s="138"/>
      <c r="J104" s="143"/>
      <c r="L104" s="138"/>
      <c r="M104" s="143"/>
      <c r="P104" s="143"/>
    </row>
    <row r="105" spans="2:16" x14ac:dyDescent="0.25">
      <c r="B105" s="135"/>
      <c r="C105" s="144"/>
      <c r="D105" s="143"/>
      <c r="E105" s="143"/>
      <c r="F105" s="144"/>
      <c r="G105" s="143"/>
      <c r="I105" s="138"/>
      <c r="J105" s="143"/>
      <c r="L105" s="138"/>
      <c r="M105" s="143"/>
      <c r="P105" s="143"/>
    </row>
    <row r="106" spans="2:16" x14ac:dyDescent="0.25">
      <c r="B106" s="135"/>
      <c r="C106" s="155"/>
      <c r="D106" s="148"/>
      <c r="E106" s="148"/>
      <c r="F106" s="155"/>
      <c r="G106" s="148"/>
      <c r="I106" s="138"/>
      <c r="J106" s="143"/>
      <c r="L106" s="138"/>
      <c r="M106" s="143"/>
      <c r="P106" s="143"/>
    </row>
    <row r="107" spans="2:16" x14ac:dyDescent="0.25">
      <c r="B107" s="135"/>
      <c r="C107" s="143"/>
      <c r="D107" s="143"/>
      <c r="E107" s="143"/>
      <c r="I107" s="138"/>
      <c r="J107" s="143"/>
      <c r="L107" s="138"/>
      <c r="M107" s="143"/>
      <c r="P107" s="143"/>
    </row>
    <row r="108" spans="2:16" x14ac:dyDescent="0.25">
      <c r="B108" s="135"/>
      <c r="C108" s="144"/>
      <c r="D108" s="143"/>
      <c r="E108" s="143"/>
      <c r="F108" s="144"/>
      <c r="G108" s="143"/>
      <c r="I108" s="138"/>
      <c r="J108" s="143"/>
      <c r="L108" s="138"/>
      <c r="M108" s="143"/>
      <c r="P108" s="143"/>
    </row>
    <row r="109" spans="2:16" x14ac:dyDescent="0.25">
      <c r="B109" s="135"/>
      <c r="C109" s="144"/>
      <c r="D109" s="143"/>
      <c r="E109" s="143"/>
      <c r="F109" s="144"/>
      <c r="G109" s="143"/>
      <c r="I109" s="138"/>
      <c r="J109" s="143"/>
      <c r="L109" s="138"/>
      <c r="M109" s="143"/>
      <c r="P109" s="143"/>
    </row>
    <row r="110" spans="2:16" x14ac:dyDescent="0.25">
      <c r="B110" s="135"/>
      <c r="C110" s="155"/>
      <c r="D110" s="148"/>
      <c r="E110" s="148"/>
      <c r="F110" s="144"/>
      <c r="G110" s="143"/>
      <c r="I110" s="138"/>
      <c r="J110" s="143"/>
      <c r="L110" s="138"/>
      <c r="M110" s="143"/>
      <c r="P110" s="143"/>
    </row>
    <row r="111" spans="2:16" x14ac:dyDescent="0.25">
      <c r="B111" s="135"/>
      <c r="C111" s="144"/>
      <c r="D111" s="143"/>
      <c r="E111" s="143"/>
      <c r="F111" s="144"/>
      <c r="G111" s="143"/>
      <c r="I111" s="138"/>
      <c r="J111" s="143"/>
      <c r="L111" s="138"/>
      <c r="M111" s="143"/>
      <c r="P111" s="143"/>
    </row>
    <row r="112" spans="2:16" x14ac:dyDescent="0.25">
      <c r="B112" s="135"/>
      <c r="C112" s="144"/>
      <c r="D112" s="143"/>
      <c r="E112" s="143"/>
      <c r="F112" s="144"/>
      <c r="G112" s="143"/>
      <c r="I112" s="138"/>
      <c r="J112" s="143"/>
      <c r="L112" s="138"/>
      <c r="M112" s="143"/>
      <c r="P112" s="143"/>
    </row>
    <row r="113" spans="2:16" x14ac:dyDescent="0.25">
      <c r="B113" s="135"/>
      <c r="C113" s="155"/>
      <c r="D113" s="148"/>
      <c r="E113" s="148"/>
      <c r="F113" s="155"/>
      <c r="G113" s="148"/>
      <c r="I113" s="138"/>
      <c r="J113" s="143"/>
      <c r="L113" s="138"/>
      <c r="M113" s="143"/>
      <c r="P113" s="143"/>
    </row>
    <row r="114" spans="2:16" x14ac:dyDescent="0.25">
      <c r="B114" s="135"/>
      <c r="C114" s="155"/>
      <c r="D114" s="148"/>
      <c r="E114" s="148"/>
      <c r="F114" s="155"/>
      <c r="G114" s="148"/>
    </row>
    <row r="115" spans="2:16" x14ac:dyDescent="0.25">
      <c r="B115" s="135"/>
      <c r="C115" s="143"/>
      <c r="D115" s="143"/>
      <c r="E115" s="143"/>
    </row>
    <row r="116" spans="2:16" x14ac:dyDescent="0.25">
      <c r="B116" s="135"/>
      <c r="C116" s="143"/>
      <c r="D116" s="143"/>
      <c r="E116" s="143"/>
    </row>
    <row r="117" spans="2:16" x14ac:dyDescent="0.25">
      <c r="B117" s="135"/>
      <c r="C117" s="143"/>
      <c r="D117" s="143"/>
      <c r="E117" s="143"/>
    </row>
    <row r="118" spans="2:16" x14ac:dyDescent="0.25">
      <c r="B118" s="135"/>
      <c r="C118" s="143"/>
      <c r="D118" s="143"/>
      <c r="E118" s="143"/>
    </row>
    <row r="119" spans="2:16" x14ac:dyDescent="0.25">
      <c r="C119" s="143"/>
      <c r="D119" s="143"/>
      <c r="E119" s="143"/>
    </row>
    <row r="120" spans="2:16" x14ac:dyDescent="0.25">
      <c r="B120" s="135"/>
      <c r="C120" s="143"/>
      <c r="D120" s="143"/>
      <c r="E120" s="143"/>
    </row>
    <row r="121" spans="2:16" x14ac:dyDescent="0.25">
      <c r="B121" s="135"/>
      <c r="C121" s="143"/>
      <c r="D121" s="143"/>
      <c r="E121" s="143"/>
    </row>
    <row r="122" spans="2:16" x14ac:dyDescent="0.25">
      <c r="B122" s="135"/>
      <c r="C122" s="143"/>
      <c r="D122" s="143"/>
      <c r="E122" s="143"/>
    </row>
    <row r="123" spans="2:16" x14ac:dyDescent="0.25">
      <c r="B123" s="135"/>
      <c r="C123" s="143"/>
      <c r="D123" s="143"/>
      <c r="E123" s="143"/>
    </row>
    <row r="124" spans="2:16" x14ac:dyDescent="0.25">
      <c r="C124" s="143"/>
      <c r="D124" s="143"/>
      <c r="E124" s="143"/>
    </row>
    <row r="125" spans="2:16" x14ac:dyDescent="0.25">
      <c r="B125" s="135"/>
      <c r="C125" s="143"/>
      <c r="D125" s="143"/>
      <c r="E125" s="143"/>
    </row>
    <row r="126" spans="2:16" x14ac:dyDescent="0.25">
      <c r="B126" s="135"/>
      <c r="C126" s="143"/>
      <c r="D126" s="143"/>
      <c r="E126" s="143"/>
    </row>
    <row r="127" spans="2:16" x14ac:dyDescent="0.25">
      <c r="B127" s="135"/>
      <c r="C127" s="143"/>
      <c r="D127" s="143"/>
      <c r="E127" s="143"/>
    </row>
    <row r="128" spans="2:16" x14ac:dyDescent="0.25">
      <c r="B128" s="135"/>
      <c r="C128" s="143"/>
      <c r="D128" s="143"/>
      <c r="E128" s="143"/>
    </row>
    <row r="129" spans="2:7" x14ac:dyDescent="0.25">
      <c r="B129" s="135"/>
      <c r="C129" s="143"/>
      <c r="D129" s="143"/>
      <c r="E129" s="143"/>
    </row>
    <row r="130" spans="2:7" x14ac:dyDescent="0.25">
      <c r="B130" s="135"/>
      <c r="C130" s="143"/>
      <c r="D130" s="143"/>
      <c r="E130" s="143"/>
    </row>
    <row r="131" spans="2:7" x14ac:dyDescent="0.25">
      <c r="B131" s="135"/>
      <c r="C131" s="143"/>
      <c r="D131" s="143"/>
      <c r="E131" s="143"/>
    </row>
    <row r="132" spans="2:7" x14ac:dyDescent="0.25">
      <c r="B132" s="135"/>
      <c r="C132" s="143"/>
      <c r="D132" s="143"/>
      <c r="E132" s="143"/>
    </row>
    <row r="133" spans="2:7" x14ac:dyDescent="0.25">
      <c r="B133" s="135"/>
      <c r="C133" s="143"/>
      <c r="D133" s="143"/>
      <c r="E133" s="143"/>
    </row>
    <row r="134" spans="2:7" x14ac:dyDescent="0.25">
      <c r="B134" s="135"/>
      <c r="C134" s="143"/>
      <c r="D134" s="143"/>
      <c r="E134" s="143"/>
    </row>
    <row r="135" spans="2:7" x14ac:dyDescent="0.25">
      <c r="B135" s="135"/>
    </row>
    <row r="136" spans="2:7" x14ac:dyDescent="0.25">
      <c r="B136" s="135"/>
    </row>
    <row r="137" spans="2:7" x14ac:dyDescent="0.25">
      <c r="B137" s="147"/>
    </row>
    <row r="140" spans="2:7" x14ac:dyDescent="0.25">
      <c r="F140" s="156"/>
      <c r="G140" s="156"/>
    </row>
    <row r="141" spans="2:7" x14ac:dyDescent="0.25">
      <c r="C141" s="156"/>
      <c r="D141" s="156"/>
      <c r="E141" s="156"/>
    </row>
    <row r="142" spans="2:7" x14ac:dyDescent="0.25">
      <c r="C142" s="156"/>
      <c r="D142" s="156"/>
      <c r="E142" s="156"/>
      <c r="F142" s="156"/>
      <c r="G142" s="156"/>
    </row>
    <row r="144" spans="2:7" x14ac:dyDescent="0.25">
      <c r="C144" s="156"/>
      <c r="D144" s="156"/>
      <c r="E144" s="156"/>
      <c r="F144" s="156"/>
      <c r="G144" s="156"/>
    </row>
    <row r="146" spans="3:7" x14ac:dyDescent="0.25">
      <c r="C146" s="156"/>
      <c r="D146" s="156"/>
      <c r="E146" s="156"/>
      <c r="F146" s="156"/>
      <c r="G146" s="156"/>
    </row>
    <row r="148" spans="3:7" x14ac:dyDescent="0.25">
      <c r="C148" s="156"/>
      <c r="D148" s="156"/>
      <c r="E148" s="156"/>
      <c r="F148" s="156"/>
      <c r="G148" s="156"/>
    </row>
    <row r="155" spans="3:7" x14ac:dyDescent="0.25">
      <c r="C155" s="170"/>
      <c r="D155" s="171"/>
      <c r="E155" s="170"/>
    </row>
    <row r="172" spans="3:5" x14ac:dyDescent="0.25">
      <c r="C172" s="156"/>
      <c r="D172" s="156"/>
    </row>
    <row r="174" spans="3:5" x14ac:dyDescent="0.25">
      <c r="C174" s="156"/>
      <c r="D174" s="156"/>
      <c r="E174" s="156"/>
    </row>
    <row r="180" spans="3:8" x14ac:dyDescent="0.25">
      <c r="C180" s="156"/>
      <c r="D180" s="156"/>
      <c r="E180" s="156"/>
      <c r="F180" s="156"/>
      <c r="G180" s="156"/>
    </row>
    <row r="182" spans="3:8" x14ac:dyDescent="0.25">
      <c r="C182" s="159"/>
      <c r="D182" s="159"/>
      <c r="E182" s="159"/>
      <c r="F182" s="159"/>
      <c r="G182" s="159"/>
    </row>
    <row r="183" spans="3:8" x14ac:dyDescent="0.25">
      <c r="C183" s="172"/>
      <c r="D183" s="162"/>
      <c r="G183" s="153"/>
    </row>
    <row r="184" spans="3:8" x14ac:dyDescent="0.25">
      <c r="C184" s="172"/>
      <c r="D184" s="162"/>
      <c r="G184" s="153"/>
    </row>
    <row r="185" spans="3:8" x14ac:dyDescent="0.25">
      <c r="C185" s="172"/>
      <c r="D185" s="162"/>
      <c r="G185" s="153"/>
    </row>
    <row r="186" spans="3:8" x14ac:dyDescent="0.25">
      <c r="C186" s="172"/>
      <c r="D186" s="162"/>
      <c r="G186" s="153"/>
    </row>
    <row r="187" spans="3:8" x14ac:dyDescent="0.25">
      <c r="C187" s="172"/>
      <c r="D187" s="162"/>
      <c r="G187" s="153"/>
    </row>
    <row r="188" spans="3:8" x14ac:dyDescent="0.25">
      <c r="C188" s="172"/>
      <c r="D188" s="162"/>
      <c r="G188" s="153"/>
      <c r="H188" s="153"/>
    </row>
    <row r="189" spans="3:8" x14ac:dyDescent="0.25">
      <c r="G189" s="153"/>
      <c r="H189" s="153"/>
    </row>
    <row r="190" spans="3:8" x14ac:dyDescent="0.25">
      <c r="H190" s="153"/>
    </row>
    <row r="191" spans="3:8" x14ac:dyDescent="0.25">
      <c r="C191" s="138"/>
      <c r="D191" s="138"/>
      <c r="E191" s="138"/>
      <c r="F191" s="138"/>
      <c r="G191" s="138"/>
      <c r="H191" s="153"/>
    </row>
    <row r="192" spans="3:8" x14ac:dyDescent="0.25">
      <c r="C192" s="151"/>
      <c r="D192" s="162"/>
      <c r="E192" s="151"/>
      <c r="F192" s="138"/>
      <c r="G192" s="151"/>
      <c r="H192" s="153"/>
    </row>
    <row r="193" spans="3:8" x14ac:dyDescent="0.25">
      <c r="C193" s="151"/>
      <c r="D193" s="162"/>
      <c r="E193" s="151"/>
      <c r="F193" s="138"/>
      <c r="G193" s="151"/>
      <c r="H193" s="153"/>
    </row>
    <row r="194" spans="3:8" x14ac:dyDescent="0.25">
      <c r="C194" s="151"/>
      <c r="D194" s="162"/>
      <c r="E194" s="151"/>
      <c r="F194" s="138"/>
      <c r="G194" s="151"/>
      <c r="H194" s="153"/>
    </row>
    <row r="195" spans="3:8" x14ac:dyDescent="0.25">
      <c r="C195" s="151"/>
      <c r="D195" s="162"/>
      <c r="E195" s="151"/>
      <c r="F195" s="138"/>
      <c r="G195" s="151"/>
      <c r="H195" s="153"/>
    </row>
    <row r="196" spans="3:8" x14ac:dyDescent="0.25">
      <c r="C196" s="151"/>
      <c r="D196" s="162"/>
      <c r="E196" s="151"/>
      <c r="F196" s="138"/>
      <c r="G196" s="151"/>
      <c r="H196" s="153"/>
    </row>
    <row r="197" spans="3:8" x14ac:dyDescent="0.25">
      <c r="C197" s="151"/>
      <c r="D197" s="162"/>
      <c r="E197" s="151"/>
      <c r="F197" s="138"/>
      <c r="G197" s="151"/>
      <c r="H197" s="153"/>
    </row>
    <row r="198" spans="3:8" x14ac:dyDescent="0.25">
      <c r="C198" s="151"/>
      <c r="D198" s="162"/>
      <c r="E198" s="151"/>
      <c r="G198" s="151"/>
      <c r="H198" s="153"/>
    </row>
    <row r="199" spans="3:8" x14ac:dyDescent="0.25">
      <c r="C199" s="138"/>
      <c r="D199" s="138"/>
      <c r="E199" s="138"/>
      <c r="F199" s="138"/>
      <c r="G199" s="161"/>
      <c r="H199" s="153"/>
    </row>
    <row r="200" spans="3:8" x14ac:dyDescent="0.25">
      <c r="C200" s="138"/>
      <c r="D200" s="138"/>
      <c r="E200" s="138"/>
      <c r="F200" s="138"/>
      <c r="G200" s="138"/>
    </row>
    <row r="202" spans="3:8" x14ac:dyDescent="0.25">
      <c r="C202" s="138"/>
      <c r="D202" s="138"/>
      <c r="E202" s="138"/>
      <c r="F202" s="138"/>
      <c r="G202" s="138"/>
    </row>
    <row r="203" spans="3:8" x14ac:dyDescent="0.25">
      <c r="C203" s="138"/>
      <c r="D203" s="138"/>
      <c r="E203" s="138"/>
      <c r="F203" s="138"/>
      <c r="G203" s="138"/>
    </row>
    <row r="204" spans="3:8" x14ac:dyDescent="0.25">
      <c r="C204" s="142"/>
      <c r="D204" s="138"/>
      <c r="E204" s="142"/>
      <c r="F204" s="142"/>
      <c r="G204" s="142"/>
    </row>
    <row r="205" spans="3:8" x14ac:dyDescent="0.25">
      <c r="D205" s="160"/>
      <c r="E205" s="138"/>
    </row>
    <row r="206" spans="3:8" x14ac:dyDescent="0.25">
      <c r="D206" s="160"/>
      <c r="E206" s="138"/>
    </row>
    <row r="207" spans="3:8" x14ac:dyDescent="0.25">
      <c r="D207" s="160"/>
      <c r="E207" s="138"/>
    </row>
    <row r="209" spans="8:8" x14ac:dyDescent="0.25">
      <c r="H209" s="166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tabSelected="1" topLeftCell="A3" zoomScale="85" zoomScaleNormal="85" workbookViewId="0">
      <selection activeCell="G12" sqref="G12"/>
    </sheetView>
  </sheetViews>
  <sheetFormatPr defaultRowHeight="15" x14ac:dyDescent="0.25"/>
  <cols>
    <col min="2" max="2" width="54.140625" customWidth="1"/>
    <col min="3" max="3" width="19.42578125" customWidth="1"/>
    <col min="4" max="4" width="16.7109375" customWidth="1"/>
    <col min="5" max="5" width="17.140625" customWidth="1"/>
  </cols>
  <sheetData>
    <row r="1" spans="1:10" x14ac:dyDescent="0.25">
      <c r="A1" s="147" t="s">
        <v>114</v>
      </c>
      <c r="B1" s="135"/>
      <c r="C1" s="139"/>
      <c r="D1" s="139"/>
      <c r="E1" s="141"/>
      <c r="F1" s="143"/>
      <c r="G1" s="138"/>
      <c r="H1" s="143"/>
      <c r="J1" s="143"/>
    </row>
    <row r="2" spans="1:10" x14ac:dyDescent="0.25">
      <c r="A2" s="147" t="s">
        <v>209</v>
      </c>
      <c r="B2" s="135"/>
      <c r="C2" s="135"/>
      <c r="D2" s="173"/>
      <c r="F2" s="174"/>
      <c r="H2" s="174"/>
    </row>
    <row r="3" spans="1:10" x14ac:dyDescent="0.25">
      <c r="A3" s="147" t="s">
        <v>100</v>
      </c>
      <c r="B3" s="135"/>
      <c r="C3" s="135"/>
      <c r="D3" s="173"/>
      <c r="F3" s="174"/>
      <c r="H3" s="174"/>
    </row>
    <row r="4" spans="1:10" x14ac:dyDescent="0.25">
      <c r="B4" s="135"/>
      <c r="C4" s="179" t="s">
        <v>101</v>
      </c>
      <c r="D4" s="180" t="s">
        <v>102</v>
      </c>
      <c r="E4" s="159" t="s">
        <v>329</v>
      </c>
      <c r="F4" s="174"/>
      <c r="H4" s="174"/>
    </row>
    <row r="5" spans="1:10" x14ac:dyDescent="0.25">
      <c r="B5" s="135" t="s">
        <v>103</v>
      </c>
      <c r="C5" s="179" t="s">
        <v>330</v>
      </c>
      <c r="D5" s="180" t="s">
        <v>331</v>
      </c>
      <c r="E5" s="140"/>
      <c r="F5" s="174"/>
      <c r="G5" s="165"/>
      <c r="H5" s="174"/>
    </row>
    <row r="6" spans="1:10" x14ac:dyDescent="0.25">
      <c r="B6" t="s">
        <v>104</v>
      </c>
      <c r="C6" s="159"/>
      <c r="D6" s="159"/>
      <c r="E6" s="159"/>
    </row>
    <row r="7" spans="1:10" x14ac:dyDescent="0.25">
      <c r="B7" s="135" t="s">
        <v>106</v>
      </c>
      <c r="C7" s="181">
        <v>21900</v>
      </c>
      <c r="D7" s="159"/>
      <c r="E7" s="159"/>
    </row>
    <row r="8" spans="1:10" x14ac:dyDescent="0.25">
      <c r="B8" s="135" t="s">
        <v>105</v>
      </c>
      <c r="C8" s="182"/>
      <c r="D8" s="183">
        <v>10950</v>
      </c>
      <c r="E8" s="172"/>
      <c r="F8" s="175"/>
      <c r="H8" s="143"/>
    </row>
    <row r="9" spans="1:10" x14ac:dyDescent="0.25">
      <c r="B9" s="135"/>
      <c r="C9" s="150" t="s">
        <v>328</v>
      </c>
      <c r="D9" s="178" t="s">
        <v>328</v>
      </c>
      <c r="E9" s="151" t="s">
        <v>328</v>
      </c>
      <c r="F9" s="175"/>
      <c r="H9" s="143"/>
    </row>
    <row r="10" spans="1:10" ht="17.25" x14ac:dyDescent="0.4">
      <c r="B10" s="135" t="s">
        <v>56</v>
      </c>
      <c r="C10" s="191">
        <v>32850000</v>
      </c>
      <c r="D10" s="185">
        <v>21900000</v>
      </c>
      <c r="E10" s="188">
        <v>54750000</v>
      </c>
      <c r="F10" s="175"/>
      <c r="H10" s="143"/>
    </row>
    <row r="11" spans="1:10" x14ac:dyDescent="0.25">
      <c r="B11" s="135" t="s">
        <v>108</v>
      </c>
      <c r="C11" s="182">
        <v>5475000</v>
      </c>
      <c r="D11" s="183">
        <v>5475000</v>
      </c>
      <c r="E11" s="172">
        <f>SUM(C11:D11)</f>
        <v>10950000</v>
      </c>
      <c r="F11" s="175"/>
      <c r="H11" s="143"/>
    </row>
    <row r="12" spans="1:10" x14ac:dyDescent="0.25">
      <c r="B12" s="135" t="s">
        <v>107</v>
      </c>
      <c r="C12" s="189">
        <v>10950000</v>
      </c>
      <c r="D12" s="190">
        <v>5475000</v>
      </c>
      <c r="E12" s="189">
        <f>SUM(C12:D12)</f>
        <v>16425000</v>
      </c>
      <c r="F12" s="175"/>
    </row>
    <row r="13" spans="1:10" ht="17.25" x14ac:dyDescent="0.4">
      <c r="B13" s="135"/>
      <c r="C13" s="184">
        <f>SUM(C11:C12)</f>
        <v>16425000</v>
      </c>
      <c r="D13" s="185">
        <f>SUM(D11:D12)</f>
        <v>10950000</v>
      </c>
      <c r="E13" s="184">
        <f>SUM(C13:D13)</f>
        <v>27375000</v>
      </c>
      <c r="F13" s="175"/>
      <c r="H13" s="143"/>
    </row>
    <row r="14" spans="1:10" ht="17.25" x14ac:dyDescent="0.4">
      <c r="B14" s="135" t="s">
        <v>109</v>
      </c>
      <c r="C14" s="186" t="s">
        <v>110</v>
      </c>
      <c r="D14" s="187">
        <v>10950000</v>
      </c>
      <c r="E14" s="188">
        <f>E10-E13</f>
        <v>27375000</v>
      </c>
      <c r="F14" s="175"/>
      <c r="G14" s="153"/>
      <c r="H14" s="143"/>
    </row>
    <row r="15" spans="1:10" x14ac:dyDescent="0.25">
      <c r="B15" s="135" t="s">
        <v>113</v>
      </c>
      <c r="C15" s="182"/>
      <c r="D15" s="183"/>
      <c r="E15" s="172">
        <v>1478250</v>
      </c>
      <c r="F15" s="175"/>
      <c r="G15" s="153"/>
      <c r="H15" s="143"/>
    </row>
    <row r="16" spans="1:10" x14ac:dyDescent="0.25">
      <c r="B16" s="135" t="s">
        <v>339</v>
      </c>
      <c r="C16" s="182"/>
      <c r="D16" s="183"/>
      <c r="E16" s="172">
        <v>1642500</v>
      </c>
      <c r="F16" s="175"/>
      <c r="G16" s="153"/>
      <c r="H16" s="143"/>
    </row>
    <row r="17" spans="2:8" x14ac:dyDescent="0.25">
      <c r="B17" s="135" t="s">
        <v>111</v>
      </c>
      <c r="C17" s="182"/>
      <c r="D17" s="183"/>
      <c r="E17" s="172">
        <v>19856000</v>
      </c>
      <c r="F17" s="175"/>
      <c r="G17" s="153"/>
      <c r="H17" s="143"/>
    </row>
    <row r="18" spans="2:8" ht="17.25" x14ac:dyDescent="0.4">
      <c r="B18" s="135" t="s">
        <v>112</v>
      </c>
      <c r="C18" s="182"/>
      <c r="D18" s="183"/>
      <c r="E18" s="188">
        <v>75000</v>
      </c>
      <c r="F18" s="175"/>
      <c r="G18" s="153"/>
      <c r="H18" s="143"/>
    </row>
    <row r="19" spans="2:8" ht="17.25" x14ac:dyDescent="0.4">
      <c r="B19" s="135"/>
      <c r="C19" s="182"/>
      <c r="D19" s="183"/>
      <c r="E19" s="188">
        <f>SUM(E15:E18)</f>
        <v>23051750</v>
      </c>
      <c r="F19" s="175"/>
      <c r="G19" s="153"/>
      <c r="H19" s="143"/>
    </row>
    <row r="20" spans="2:8" x14ac:dyDescent="0.25">
      <c r="B20" s="135" t="s">
        <v>207</v>
      </c>
      <c r="C20" s="182"/>
      <c r="D20" s="183"/>
      <c r="E20" s="192">
        <f>E14-E19</f>
        <v>4323250</v>
      </c>
      <c r="F20" s="175"/>
      <c r="G20" s="153"/>
      <c r="H20" s="143"/>
    </row>
    <row r="21" spans="2:8" ht="17.25" x14ac:dyDescent="0.4">
      <c r="B21" s="135" t="s">
        <v>208</v>
      </c>
      <c r="C21" s="182"/>
      <c r="D21" s="183"/>
      <c r="E21" s="188">
        <v>5</v>
      </c>
      <c r="F21" s="175"/>
      <c r="G21" s="153"/>
      <c r="H21" s="143"/>
    </row>
    <row r="22" spans="2:8" x14ac:dyDescent="0.25">
      <c r="B22" s="134" t="s">
        <v>229</v>
      </c>
      <c r="C22" s="169"/>
      <c r="D22" s="167"/>
      <c r="E22" s="210">
        <f>E20*E21</f>
        <v>21616250</v>
      </c>
      <c r="F22" s="175"/>
      <c r="G22" s="165"/>
      <c r="H22" s="143"/>
    </row>
    <row r="23" spans="2:8" x14ac:dyDescent="0.25">
      <c r="B23" s="209" t="s">
        <v>231</v>
      </c>
      <c r="C23" s="159"/>
      <c r="D23" s="183"/>
      <c r="E23" s="189">
        <v>7200000</v>
      </c>
    </row>
    <row r="24" spans="2:8" ht="17.25" x14ac:dyDescent="0.4">
      <c r="B24" s="212" t="s">
        <v>230</v>
      </c>
      <c r="E24" s="211">
        <f>E22-E23</f>
        <v>14416250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D4E82-E714-4F09-8ACF-95889FCC0DEF}">
  <dimension ref="A1:L39"/>
  <sheetViews>
    <sheetView topLeftCell="A19" workbookViewId="0">
      <selection activeCell="H13" sqref="H13"/>
    </sheetView>
  </sheetViews>
  <sheetFormatPr defaultRowHeight="15" x14ac:dyDescent="0.25"/>
  <cols>
    <col min="2" max="2" width="24.5703125" customWidth="1"/>
    <col min="3" max="3" width="11.7109375" bestFit="1" customWidth="1"/>
    <col min="4" max="4" width="13.42578125" bestFit="1" customWidth="1"/>
    <col min="6" max="6" width="10.5703125" bestFit="1" customWidth="1"/>
    <col min="7" max="7" width="11.5703125" bestFit="1" customWidth="1"/>
    <col min="8" max="8" width="10.5703125" bestFit="1" customWidth="1"/>
    <col min="9" max="9" width="11.5703125" bestFit="1" customWidth="1"/>
  </cols>
  <sheetData>
    <row r="1" spans="1:12" x14ac:dyDescent="0.25">
      <c r="A1" s="147" t="s">
        <v>209</v>
      </c>
      <c r="B1" s="147"/>
      <c r="C1" s="147"/>
    </row>
    <row r="2" spans="1:12" x14ac:dyDescent="0.25">
      <c r="A2" s="147" t="s">
        <v>232</v>
      </c>
      <c r="B2" s="147"/>
      <c r="C2" s="147"/>
      <c r="L2" s="143" t="s">
        <v>327</v>
      </c>
    </row>
    <row r="4" spans="1:12" x14ac:dyDescent="0.25">
      <c r="A4" t="s">
        <v>233</v>
      </c>
    </row>
    <row r="5" spans="1:12" x14ac:dyDescent="0.25">
      <c r="A5" t="s">
        <v>234</v>
      </c>
      <c r="G5" s="213"/>
    </row>
    <row r="6" spans="1:12" x14ac:dyDescent="0.25">
      <c r="B6" t="s">
        <v>235</v>
      </c>
      <c r="C6" s="213">
        <v>10000</v>
      </c>
    </row>
    <row r="7" spans="1:12" x14ac:dyDescent="0.25">
      <c r="B7" t="s">
        <v>236</v>
      </c>
      <c r="C7" s="215">
        <v>1000</v>
      </c>
    </row>
    <row r="8" spans="1:12" x14ac:dyDescent="0.25">
      <c r="B8" t="s">
        <v>237</v>
      </c>
      <c r="C8" s="215">
        <v>500</v>
      </c>
    </row>
    <row r="9" spans="1:12" x14ac:dyDescent="0.25">
      <c r="C9" s="213">
        <f>SUM(C6:C8)</f>
        <v>11500</v>
      </c>
    </row>
    <row r="10" spans="1:12" x14ac:dyDescent="0.25">
      <c r="B10" t="s">
        <v>238</v>
      </c>
      <c r="C10" t="s">
        <v>332</v>
      </c>
      <c r="D10" s="138" t="s">
        <v>328</v>
      </c>
      <c r="I10" s="213"/>
    </row>
    <row r="11" spans="1:12" x14ac:dyDescent="0.25">
      <c r="B11" t="s">
        <v>239</v>
      </c>
      <c r="D11" s="153">
        <f>11500*500</f>
        <v>5750000</v>
      </c>
    </row>
    <row r="12" spans="1:12" x14ac:dyDescent="0.25">
      <c r="B12" t="s">
        <v>240</v>
      </c>
      <c r="D12" s="225">
        <v>50000</v>
      </c>
    </row>
    <row r="13" spans="1:12" ht="17.25" x14ac:dyDescent="0.4">
      <c r="B13" t="s">
        <v>241</v>
      </c>
      <c r="D13" s="216">
        <f>SUM(D11:D12)</f>
        <v>5800000</v>
      </c>
    </row>
    <row r="15" spans="1:12" x14ac:dyDescent="0.25">
      <c r="A15" t="s">
        <v>242</v>
      </c>
      <c r="D15" s="217">
        <v>100000</v>
      </c>
    </row>
    <row r="17" spans="1:9" x14ac:dyDescent="0.25">
      <c r="A17" t="s">
        <v>243</v>
      </c>
      <c r="D17" s="217">
        <v>200000</v>
      </c>
    </row>
    <row r="20" spans="1:9" x14ac:dyDescent="0.25">
      <c r="A20" s="147" t="s">
        <v>244</v>
      </c>
      <c r="D20" t="s">
        <v>245</v>
      </c>
      <c r="G20" t="s">
        <v>246</v>
      </c>
      <c r="I20" t="s">
        <v>247</v>
      </c>
    </row>
    <row r="21" spans="1:9" x14ac:dyDescent="0.25">
      <c r="A21" t="s">
        <v>56</v>
      </c>
    </row>
    <row r="22" spans="1:9" x14ac:dyDescent="0.25">
      <c r="B22" t="s">
        <v>248</v>
      </c>
    </row>
    <row r="23" spans="1:9" x14ac:dyDescent="0.25">
      <c r="B23">
        <v>0.6</v>
      </c>
      <c r="C23" s="153">
        <v>7200</v>
      </c>
      <c r="D23" s="153">
        <f>C23*B23</f>
        <v>4320</v>
      </c>
      <c r="E23" s="153"/>
      <c r="F23" s="153">
        <v>8640</v>
      </c>
      <c r="G23" s="153">
        <f>F23*B23</f>
        <v>5184</v>
      </c>
      <c r="H23" s="153">
        <v>9500</v>
      </c>
      <c r="I23" s="153">
        <f>H23*B23</f>
        <v>5700</v>
      </c>
    </row>
    <row r="24" spans="1:9" x14ac:dyDescent="0.25">
      <c r="B24">
        <v>0.3</v>
      </c>
      <c r="C24" s="153">
        <v>18000</v>
      </c>
      <c r="D24" s="153">
        <f t="shared" ref="D24:D25" si="0">C24*B24</f>
        <v>5400</v>
      </c>
      <c r="E24" s="153"/>
      <c r="F24" s="153">
        <v>21600</v>
      </c>
      <c r="G24" s="153">
        <f t="shared" ref="G24:G25" si="1">F24*B24</f>
        <v>6480</v>
      </c>
      <c r="H24" s="153">
        <v>19800</v>
      </c>
      <c r="I24" s="153">
        <f t="shared" ref="I24:I25" si="2">H24*B24</f>
        <v>5940</v>
      </c>
    </row>
    <row r="25" spans="1:9" x14ac:dyDescent="0.25">
      <c r="B25">
        <v>0.1</v>
      </c>
      <c r="C25" s="153">
        <v>27000</v>
      </c>
      <c r="D25" s="153">
        <f t="shared" si="0"/>
        <v>2700</v>
      </c>
      <c r="E25" s="153"/>
      <c r="F25" s="153">
        <v>32400</v>
      </c>
      <c r="G25" s="153">
        <f t="shared" si="1"/>
        <v>3240</v>
      </c>
      <c r="H25" s="153">
        <v>35700</v>
      </c>
      <c r="I25" s="153">
        <f t="shared" si="2"/>
        <v>3570</v>
      </c>
    </row>
    <row r="26" spans="1:9" x14ac:dyDescent="0.25">
      <c r="B26" t="s">
        <v>249</v>
      </c>
      <c r="C26" s="153"/>
      <c r="D26" s="153">
        <f>SUM(D23:D25)</f>
        <v>12420</v>
      </c>
      <c r="E26" s="153"/>
      <c r="F26" s="153"/>
      <c r="G26" s="153">
        <f>SUM(G23:G25)</f>
        <v>14904</v>
      </c>
      <c r="H26" s="153"/>
      <c r="I26" s="153">
        <f>SUM(I23:I25)</f>
        <v>15210</v>
      </c>
    </row>
    <row r="27" spans="1:9" x14ac:dyDescent="0.25">
      <c r="B27" t="s">
        <v>250</v>
      </c>
      <c r="D27" s="153">
        <v>1000</v>
      </c>
      <c r="G27" s="153">
        <v>1000</v>
      </c>
      <c r="I27" s="153">
        <v>1000</v>
      </c>
    </row>
    <row r="28" spans="1:9" x14ac:dyDescent="0.25">
      <c r="B28" t="s">
        <v>333</v>
      </c>
      <c r="D28" s="165">
        <f>D26*D27</f>
        <v>12420000</v>
      </c>
      <c r="G28" s="165">
        <f>G26*G27</f>
        <v>14904000</v>
      </c>
      <c r="I28" s="165">
        <f>I26*I27</f>
        <v>15210000</v>
      </c>
    </row>
    <row r="29" spans="1:9" x14ac:dyDescent="0.25">
      <c r="D29" s="138" t="s">
        <v>328</v>
      </c>
      <c r="G29" s="138" t="s">
        <v>328</v>
      </c>
      <c r="I29" s="138" t="s">
        <v>328</v>
      </c>
    </row>
    <row r="30" spans="1:9" x14ac:dyDescent="0.25">
      <c r="A30" t="s">
        <v>251</v>
      </c>
      <c r="B30" t="s">
        <v>252</v>
      </c>
      <c r="C30">
        <v>350</v>
      </c>
      <c r="D30" s="166">
        <f>D26*C30</f>
        <v>4347000</v>
      </c>
      <c r="G30" s="166">
        <f>G26*C30</f>
        <v>5216400</v>
      </c>
      <c r="I30" s="166">
        <f>I26*C30</f>
        <v>5323500</v>
      </c>
    </row>
    <row r="31" spans="1:9" x14ac:dyDescent="0.25">
      <c r="B31" t="s">
        <v>253</v>
      </c>
      <c r="C31" t="s">
        <v>254</v>
      </c>
      <c r="D31" s="214">
        <v>5760000</v>
      </c>
      <c r="G31" s="214">
        <v>5760000</v>
      </c>
      <c r="I31" s="214">
        <v>5760000</v>
      </c>
    </row>
    <row r="32" spans="1:9" x14ac:dyDescent="0.25">
      <c r="B32" t="s">
        <v>255</v>
      </c>
      <c r="C32" t="s">
        <v>256</v>
      </c>
      <c r="D32" s="153">
        <v>1440000</v>
      </c>
      <c r="G32" s="214">
        <v>1440000</v>
      </c>
      <c r="I32" s="214">
        <v>1440000</v>
      </c>
    </row>
    <row r="33" spans="1:9" x14ac:dyDescent="0.25">
      <c r="B33" t="s">
        <v>257</v>
      </c>
      <c r="C33" t="s">
        <v>258</v>
      </c>
      <c r="D33" s="214">
        <v>504000</v>
      </c>
      <c r="G33" s="214">
        <v>504000</v>
      </c>
      <c r="I33" s="214">
        <v>504000</v>
      </c>
    </row>
    <row r="34" spans="1:9" x14ac:dyDescent="0.25">
      <c r="B34" t="s">
        <v>66</v>
      </c>
      <c r="D34" s="214">
        <v>687500</v>
      </c>
      <c r="G34" s="214">
        <v>687500</v>
      </c>
      <c r="I34" s="214">
        <v>687500</v>
      </c>
    </row>
    <row r="35" spans="1:9" ht="17.25" x14ac:dyDescent="0.4">
      <c r="A35" t="s">
        <v>334</v>
      </c>
      <c r="D35" s="218">
        <f>SUM(D30:D34)</f>
        <v>12738500</v>
      </c>
      <c r="G35" s="218">
        <f>SUM(G30:G34)</f>
        <v>13607900</v>
      </c>
      <c r="I35" s="218">
        <f>SUM(I30:I34)</f>
        <v>13715000</v>
      </c>
    </row>
    <row r="36" spans="1:9" ht="17.25" x14ac:dyDescent="0.4">
      <c r="A36" t="s">
        <v>259</v>
      </c>
      <c r="D36" s="211">
        <f>D28-D35</f>
        <v>-318500</v>
      </c>
      <c r="E36" s="147"/>
      <c r="F36" s="147"/>
      <c r="G36" s="211">
        <f>G28-G35</f>
        <v>1296100</v>
      </c>
      <c r="H36" s="147"/>
      <c r="I36" s="211">
        <f>I28-I35</f>
        <v>1495000</v>
      </c>
    </row>
    <row r="38" spans="1:9" x14ac:dyDescent="0.25">
      <c r="A38" t="s">
        <v>70</v>
      </c>
      <c r="D38">
        <f>-318.5/6675%</f>
        <v>-4.7715355805243442</v>
      </c>
      <c r="G38" t="s">
        <v>260</v>
      </c>
      <c r="I38" t="s">
        <v>261</v>
      </c>
    </row>
    <row r="39" spans="1:9" x14ac:dyDescent="0.25">
      <c r="D39" s="156">
        <v>-4.8000000000000001E-2</v>
      </c>
      <c r="G39" s="156">
        <v>0.216</v>
      </c>
      <c r="I39" s="156">
        <v>0.28199999999999997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Front page</vt:lpstr>
      <vt:lpstr>Exc. Summary</vt:lpstr>
      <vt:lpstr>Requirement 1</vt:lpstr>
      <vt:lpstr>Requirement 2</vt:lpstr>
      <vt:lpstr>Overall</vt:lpstr>
      <vt:lpstr>Fin stat analysis</vt:lpstr>
      <vt:lpstr>Evaluation of LH contract</vt:lpstr>
      <vt:lpstr>Eva. of QR health bar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Ekiyor</dc:creator>
  <cp:lastModifiedBy>JB-ADESINA</cp:lastModifiedBy>
  <dcterms:created xsi:type="dcterms:W3CDTF">2016-04-17T12:27:47Z</dcterms:created>
  <dcterms:modified xsi:type="dcterms:W3CDTF">2019-07-07T17:14:29Z</dcterms:modified>
</cp:coreProperties>
</file>